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pepe\EJERCICIO 2021\JUGO\"/>
    </mc:Choice>
  </mc:AlternateContent>
  <xr:revisionPtr revIDLastSave="0" documentId="13_ncr:1_{84AD81E0-FFAE-434A-A986-E504ED15340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3er trim" sheetId="1" r:id="rId1"/>
    <sheet name="4to Tri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2" l="1"/>
  <c r="I40" i="2"/>
  <c r="G40" i="2"/>
  <c r="F40" i="2"/>
  <c r="E40" i="2"/>
  <c r="D40" i="2"/>
  <c r="J38" i="2"/>
  <c r="I38" i="2"/>
  <c r="G38" i="2"/>
  <c r="F38" i="2"/>
  <c r="E38" i="2"/>
  <c r="D38" i="2"/>
  <c r="J37" i="2"/>
  <c r="I37" i="2"/>
  <c r="G37" i="2"/>
  <c r="F37" i="2"/>
  <c r="E37" i="2"/>
  <c r="D37" i="2"/>
  <c r="J36" i="2"/>
  <c r="I36" i="2"/>
  <c r="G36" i="2"/>
  <c r="F36" i="2"/>
  <c r="E36" i="2"/>
  <c r="D36" i="2"/>
  <c r="J35" i="2"/>
  <c r="I35" i="2"/>
  <c r="G35" i="2"/>
  <c r="F35" i="2"/>
  <c r="E35" i="2"/>
  <c r="E41" i="2" s="1"/>
  <c r="D35" i="2"/>
  <c r="D41" i="2" s="1"/>
  <c r="J28" i="2"/>
  <c r="I28" i="2"/>
  <c r="G28" i="2"/>
  <c r="F28" i="2"/>
  <c r="E28" i="2"/>
  <c r="D28" i="2"/>
  <c r="K27" i="2"/>
  <c r="H27" i="2"/>
  <c r="K26" i="2"/>
  <c r="H26" i="2"/>
  <c r="K25" i="2"/>
  <c r="H25" i="2"/>
  <c r="J18" i="2"/>
  <c r="I18" i="2"/>
  <c r="G18" i="2"/>
  <c r="F18" i="2"/>
  <c r="E18" i="2"/>
  <c r="D18" i="2"/>
  <c r="K17" i="2"/>
  <c r="K40" i="2" s="1"/>
  <c r="H17" i="2"/>
  <c r="H40" i="2" s="1"/>
  <c r="K15" i="2"/>
  <c r="H15" i="2"/>
  <c r="K14" i="2"/>
  <c r="K37" i="2" s="1"/>
  <c r="H14" i="2"/>
  <c r="K13" i="2"/>
  <c r="K36" i="2" s="1"/>
  <c r="H13" i="2"/>
  <c r="K12" i="2"/>
  <c r="K35" i="2" s="1"/>
  <c r="H12" i="2"/>
  <c r="D18" i="1"/>
  <c r="E18" i="1"/>
  <c r="F18" i="1"/>
  <c r="G18" i="1"/>
  <c r="I18" i="1"/>
  <c r="J18" i="1"/>
  <c r="K28" i="2" l="1"/>
  <c r="H36" i="2"/>
  <c r="H28" i="2"/>
  <c r="H37" i="2"/>
  <c r="J41" i="2"/>
  <c r="K38" i="2"/>
  <c r="K41" i="2" s="1"/>
  <c r="I41" i="2"/>
  <c r="H38" i="2"/>
  <c r="H18" i="2"/>
  <c r="G41" i="2"/>
  <c r="F41" i="2"/>
  <c r="K18" i="2"/>
  <c r="H35" i="2"/>
  <c r="J38" i="1"/>
  <c r="I38" i="1"/>
  <c r="G38" i="1"/>
  <c r="F38" i="1"/>
  <c r="D38" i="1"/>
  <c r="E38" i="1"/>
  <c r="K15" i="1"/>
  <c r="H15" i="1"/>
  <c r="H41" i="2" l="1"/>
  <c r="D28" i="1"/>
  <c r="D40" i="1"/>
  <c r="D37" i="1"/>
  <c r="D36" i="1"/>
  <c r="D35" i="1"/>
  <c r="D41" i="1" l="1"/>
  <c r="E36" i="1"/>
  <c r="H25" i="1"/>
  <c r="I28" i="1"/>
  <c r="K27" i="1"/>
  <c r="K38" i="1" s="1"/>
  <c r="K26" i="1"/>
  <c r="K25" i="1"/>
  <c r="F28" i="1"/>
  <c r="E28" i="1"/>
  <c r="K28" i="1" l="1"/>
  <c r="F40" i="1"/>
  <c r="E40" i="1"/>
  <c r="F37" i="1"/>
  <c r="E37" i="1"/>
  <c r="F36" i="1"/>
  <c r="F35" i="1"/>
  <c r="E35" i="1"/>
  <c r="E41" i="1" l="1"/>
  <c r="F41" i="1"/>
  <c r="I35" i="1"/>
  <c r="J28" i="1"/>
  <c r="G28" i="1"/>
  <c r="H12" i="1"/>
  <c r="K14" i="1"/>
  <c r="K12" i="1"/>
  <c r="K17" i="1"/>
  <c r="K40" i="1" s="1"/>
  <c r="J40" i="1"/>
  <c r="I40" i="1"/>
  <c r="G40" i="1"/>
  <c r="I37" i="1"/>
  <c r="H35" i="1" l="1"/>
  <c r="G37" i="1"/>
  <c r="H17" i="1"/>
  <c r="H40" i="1" l="1"/>
  <c r="H27" i="1"/>
  <c r="H38" i="1" s="1"/>
  <c r="H26" i="1"/>
  <c r="H14" i="1"/>
  <c r="H13" i="1"/>
  <c r="J37" i="1"/>
  <c r="G36" i="1"/>
  <c r="J35" i="1"/>
  <c r="G35" i="1"/>
  <c r="H18" i="1" l="1"/>
  <c r="G41" i="1"/>
  <c r="H37" i="1"/>
  <c r="K35" i="1"/>
  <c r="K13" i="1" l="1"/>
  <c r="J36" i="1"/>
  <c r="J41" i="1" s="1"/>
  <c r="K18" i="1" l="1"/>
  <c r="K37" i="1" l="1"/>
  <c r="H36" i="1" l="1"/>
  <c r="H41" i="1" s="1"/>
  <c r="I36" i="1"/>
  <c r="I41" i="1" s="1"/>
  <c r="K36" i="1" l="1"/>
  <c r="H28" i="1"/>
  <c r="K41" i="1" l="1"/>
</calcChain>
</file>

<file path=xl/sharedStrings.xml><?xml version="1.0" encoding="utf-8"?>
<sst xmlns="http://schemas.openxmlformats.org/spreadsheetml/2006/main" count="126" uniqueCount="29">
  <si>
    <t>Hospital Regional de Alta Especialidad del Bajio</t>
  </si>
  <si>
    <t>Cifras Preliminares</t>
  </si>
  <si>
    <t>(pesos)</t>
  </si>
  <si>
    <t>Recursos Fiscales</t>
  </si>
  <si>
    <t>Tipo y Objeto del Gasto</t>
  </si>
  <si>
    <t>GASTO CORRIENTE</t>
  </si>
  <si>
    <t>Servicios Personales</t>
  </si>
  <si>
    <t>Materiales y Suministros</t>
  </si>
  <si>
    <t>Servicios Generales</t>
  </si>
  <si>
    <t>Recursos Propios</t>
  </si>
  <si>
    <t>Fiscal + Propio</t>
  </si>
  <si>
    <t>Ampliaciones/Reducciones</t>
  </si>
  <si>
    <t>Disponible</t>
  </si>
  <si>
    <t>GASTO DE CAPITAL</t>
  </si>
  <si>
    <t>Servicios Generales (PPS)</t>
  </si>
  <si>
    <t>Transferencias Asignaciones Subsidios y Otras Ayudas</t>
  </si>
  <si>
    <t>Anual</t>
  </si>
  <si>
    <t>Al Periodo</t>
  </si>
  <si>
    <t>Autorizado</t>
  </si>
  <si>
    <t>Modificado</t>
  </si>
  <si>
    <t>Ejercido</t>
  </si>
  <si>
    <t xml:space="preserve">TOTAL </t>
  </si>
  <si>
    <t>TOTAL</t>
  </si>
  <si>
    <t>El Presupuesto Original autorizado para el Ejercicio Fiscal 2021 es por $ 1,468,983,976.00. Recurso Fiscal $ 1,168,983,985.00 distribuidos en el capitulo 1000 $ 608,944,518.00, en  el  2000  $ 121,795,292.00 , en el 3000 $ 98,739,175.00 y en el PPS $ 339,505,000.00; y de recurso propio $ 299,999,991.00 distribuidos en el capitulo 2000 $ 177,209,942.00, en el 3000  $ 122,758,116.00 y en el  4000 $ 31,933.00</t>
  </si>
  <si>
    <t>Al Periodo 2021</t>
  </si>
  <si>
    <t>TRANSFERENCIAS, ASIGNACIONES, SUBSIDIOS Y OTRAS AYUDAS</t>
  </si>
  <si>
    <t>Al periodo se ha ejercido un total de $ 1,084,898,252.50; de Recurso Fiscal $ 1,076,039,374.39 distribuidos en el capitulo 1000 $ 437,672,274.26, en el  2000 $ 142,422,561.79,  en el 3000   139,026,731.82 y en el PPS $ 227,600,096.01 y en capitulo 4000 $ 129,317,710.51 ; de Recursos Propios $ 8,858,878.11, distrubuidos en el capitulo 2000 $ 1,153,983.53  y en el 3000 $ 7,704,894.58</t>
  </si>
  <si>
    <t>Estado del Ejercicio del Presupuesto 4to trimestre 2021</t>
  </si>
  <si>
    <t>Al periodo se ha ejercido un total de $ 1,479,541,333.98; de Recurso Fiscal $ 1,444,129,347.07 distribuidos en el capitulo 1000 $ 662,778,371.73, en el  2000 $ 212,242,832.18,  en el 3000 $ 194,439,049.94 y en el PPS $ 282,836,838.25 y en capitulo 4000 $ 91,832,254.34 ; de Recursos Propios $ 35,411,986.91, distrubuidos en el capitulo 2000 $ 15,336,596.47,  en el 3000 $ 20,024,664.12 y capitulo 4000 $ 50,726.32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</si>
</sst>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4" fontId="0" fillId="0" borderId="8" xfId="0" applyNumberFormat="1" applyBorder="1"/>
    <xf numFmtId="4" fontId="0" fillId="0" borderId="0" xfId="0" applyNumberFormat="1"/>
    <xf numFmtId="4" fontId="2" fillId="0" borderId="8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0" xfId="0" applyBorder="1"/>
    <xf numFmtId="0" fontId="0" fillId="0" borderId="1" xfId="0" applyBorder="1"/>
    <xf numFmtId="4" fontId="0" fillId="0" borderId="9" xfId="0" applyNumberFormat="1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" fontId="1" fillId="0" borderId="2" xfId="0" applyNumberFormat="1" applyFont="1" applyBorder="1"/>
    <xf numFmtId="4" fontId="1" fillId="3" borderId="11" xfId="0" applyNumberFormat="1" applyFont="1" applyFill="1" applyBorder="1"/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/>
    </xf>
    <xf numFmtId="4" fontId="0" fillId="0" borderId="7" xfId="0" applyNumberFormat="1" applyBorder="1"/>
    <xf numFmtId="4" fontId="0" fillId="0" borderId="1" xfId="0" applyNumberFormat="1" applyBorder="1"/>
    <xf numFmtId="4" fontId="0" fillId="0" borderId="10" xfId="0" applyNumberFormat="1" applyBorder="1"/>
    <xf numFmtId="4" fontId="1" fillId="0" borderId="2" xfId="0" applyNumberFormat="1" applyFont="1" applyBorder="1" applyAlignment="1">
      <alignment horizontal="center"/>
    </xf>
    <xf numFmtId="164" fontId="0" fillId="0" borderId="0" xfId="0" applyNumberFormat="1"/>
    <xf numFmtId="4" fontId="0" fillId="0" borderId="8" xfId="0" applyNumberFormat="1" applyFill="1" applyBorder="1"/>
    <xf numFmtId="4" fontId="2" fillId="0" borderId="8" xfId="0" applyNumberFormat="1" applyFont="1" applyFill="1" applyBorder="1"/>
    <xf numFmtId="4" fontId="0" fillId="0" borderId="11" xfId="0" applyNumberFormat="1" applyFill="1" applyBorder="1"/>
    <xf numFmtId="4" fontId="0" fillId="0" borderId="9" xfId="0" applyNumberFormat="1" applyFill="1" applyBorder="1"/>
    <xf numFmtId="4" fontId="0" fillId="0" borderId="6" xfId="0" applyNumberFormat="1" applyFill="1" applyBorder="1"/>
    <xf numFmtId="4" fontId="1" fillId="0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4" fontId="0" fillId="5" borderId="8" xfId="0" applyNumberFormat="1" applyFill="1" applyBorder="1"/>
    <xf numFmtId="4" fontId="0" fillId="5" borderId="11" xfId="0" applyNumberFormat="1" applyFill="1" applyBorder="1"/>
    <xf numFmtId="4" fontId="0" fillId="0" borderId="4" xfId="0" applyNumberFormat="1" applyBorder="1"/>
    <xf numFmtId="4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6"/>
  <sheetViews>
    <sheetView topLeftCell="A28" zoomScale="106" zoomScaleNormal="106" workbookViewId="0">
      <selection activeCell="F12" sqref="F12"/>
    </sheetView>
  </sheetViews>
  <sheetFormatPr baseColWidth="10" defaultRowHeight="15" x14ac:dyDescent="0.25"/>
  <cols>
    <col min="1" max="1" width="7.5703125" customWidth="1"/>
    <col min="3" max="3" width="48.85546875" customWidth="1"/>
    <col min="4" max="4" width="15.7109375" customWidth="1"/>
    <col min="5" max="6" width="16" bestFit="1" customWidth="1"/>
    <col min="7" max="7" width="16.7109375" customWidth="1"/>
    <col min="8" max="8" width="14.85546875" customWidth="1"/>
    <col min="9" max="9" width="15.7109375" customWidth="1"/>
    <col min="10" max="10" width="16" bestFit="1" customWidth="1"/>
    <col min="11" max="11" width="15.28515625" bestFit="1" customWidth="1"/>
  </cols>
  <sheetData>
    <row r="3" spans="1:11" ht="18.75" x14ac:dyDescent="0.3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25">
      <c r="B4" s="49" t="s">
        <v>27</v>
      </c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B5" s="49" t="s">
        <v>1</v>
      </c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</row>
    <row r="8" spans="1:11" x14ac:dyDescent="0.25">
      <c r="B8" s="54"/>
      <c r="C8" s="54"/>
      <c r="E8" s="31"/>
      <c r="F8" s="31"/>
      <c r="G8" s="31"/>
      <c r="H8" s="31"/>
      <c r="I8" s="31"/>
      <c r="J8" s="31"/>
      <c r="K8" s="31"/>
    </row>
    <row r="9" spans="1:11" x14ac:dyDescent="0.25">
      <c r="B9" s="62" t="s">
        <v>3</v>
      </c>
      <c r="C9" s="62"/>
      <c r="D9" s="37">
        <v>2020</v>
      </c>
      <c r="E9" s="32" t="s">
        <v>16</v>
      </c>
      <c r="F9" s="32"/>
      <c r="G9" s="57" t="s">
        <v>24</v>
      </c>
      <c r="H9" s="58"/>
      <c r="I9" s="58"/>
      <c r="J9" s="58"/>
      <c r="K9" s="59"/>
    </row>
    <row r="10" spans="1:11" ht="30" x14ac:dyDescent="0.25">
      <c r="A10" s="38"/>
      <c r="B10" s="50" t="s">
        <v>4</v>
      </c>
      <c r="C10" s="51"/>
      <c r="D10" s="15" t="s">
        <v>20</v>
      </c>
      <c r="E10" s="36" t="s">
        <v>18</v>
      </c>
      <c r="F10" s="36" t="s">
        <v>19</v>
      </c>
      <c r="G10" s="36" t="s">
        <v>18</v>
      </c>
      <c r="H10" s="15" t="s">
        <v>11</v>
      </c>
      <c r="I10" s="15" t="s">
        <v>19</v>
      </c>
      <c r="J10" s="15" t="s">
        <v>20</v>
      </c>
      <c r="K10" s="15" t="s">
        <v>12</v>
      </c>
    </row>
    <row r="11" spans="1:11" ht="15" customHeight="1" x14ac:dyDescent="0.25">
      <c r="B11" s="34" t="s">
        <v>5</v>
      </c>
      <c r="C11" s="35"/>
      <c r="D11" s="41"/>
      <c r="E11" s="35"/>
      <c r="F11" s="35"/>
      <c r="G11" s="1"/>
      <c r="H11" s="1"/>
      <c r="I11" s="1"/>
      <c r="J11" s="1"/>
      <c r="K11" s="11"/>
    </row>
    <row r="12" spans="1:11" x14ac:dyDescent="0.25">
      <c r="B12" s="12">
        <v>1000</v>
      </c>
      <c r="C12" s="2" t="s">
        <v>6</v>
      </c>
      <c r="D12" s="20">
        <v>576438951</v>
      </c>
      <c r="E12" s="25">
        <v>608944518</v>
      </c>
      <c r="F12" s="39">
        <v>671261536.5</v>
      </c>
      <c r="G12" s="25">
        <v>399027939</v>
      </c>
      <c r="H12" s="3">
        <f>I12-G12</f>
        <v>40339438.610000014</v>
      </c>
      <c r="I12" s="25">
        <v>439367377.61000001</v>
      </c>
      <c r="J12" s="25">
        <v>437672274.25999999</v>
      </c>
      <c r="K12" s="3">
        <f>I12-J12</f>
        <v>1695103.3500000238</v>
      </c>
    </row>
    <row r="13" spans="1:11" x14ac:dyDescent="0.25">
      <c r="B13" s="12">
        <v>2000</v>
      </c>
      <c r="C13" s="2" t="s">
        <v>7</v>
      </c>
      <c r="D13" s="20">
        <v>125116316</v>
      </c>
      <c r="E13" s="25">
        <v>121795292</v>
      </c>
      <c r="F13" s="39">
        <v>172960971.74999997</v>
      </c>
      <c r="G13" s="25">
        <v>95339000</v>
      </c>
      <c r="H13" s="3">
        <f t="shared" ref="H13:H17" si="0">I13-G13</f>
        <v>67305436.860000014</v>
      </c>
      <c r="I13" s="26">
        <v>162644436.86000001</v>
      </c>
      <c r="J13" s="25">
        <v>142422561.79000002</v>
      </c>
      <c r="K13" s="5">
        <f>I13-J13</f>
        <v>20221875.069999993</v>
      </c>
    </row>
    <row r="14" spans="1:11" x14ac:dyDescent="0.25">
      <c r="B14" s="12">
        <v>3000</v>
      </c>
      <c r="C14" s="2" t="s">
        <v>8</v>
      </c>
      <c r="D14" s="20">
        <v>127167676</v>
      </c>
      <c r="E14" s="25">
        <v>98739175</v>
      </c>
      <c r="F14" s="39">
        <v>164240589.36000001</v>
      </c>
      <c r="G14" s="25">
        <v>66738979</v>
      </c>
      <c r="H14" s="25">
        <f t="shared" si="0"/>
        <v>72308544.820000052</v>
      </c>
      <c r="I14" s="25">
        <v>139047523.82000005</v>
      </c>
      <c r="J14" s="25">
        <v>139026731.82000005</v>
      </c>
      <c r="K14" s="7">
        <f>I14-J14</f>
        <v>20792</v>
      </c>
    </row>
    <row r="15" spans="1:11" x14ac:dyDescent="0.25">
      <c r="B15" s="14">
        <v>4000</v>
      </c>
      <c r="C15" s="9" t="s">
        <v>25</v>
      </c>
      <c r="D15" s="21">
        <v>0</v>
      </c>
      <c r="E15" s="42">
        <v>0</v>
      </c>
      <c r="F15" s="21">
        <v>129317710.51000001</v>
      </c>
      <c r="G15" s="21">
        <v>129317710.51000001</v>
      </c>
      <c r="H15" s="42">
        <f t="shared" si="0"/>
        <v>0</v>
      </c>
      <c r="I15" s="21">
        <v>129317710.51000001</v>
      </c>
      <c r="J15" s="21">
        <v>129317710.51000001</v>
      </c>
      <c r="K15" s="22">
        <f>I15-J15</f>
        <v>0</v>
      </c>
    </row>
    <row r="16" spans="1:11" x14ac:dyDescent="0.25">
      <c r="B16" s="52" t="s">
        <v>13</v>
      </c>
      <c r="C16" s="53"/>
      <c r="D16" s="19"/>
      <c r="E16" s="19"/>
      <c r="F16" s="19"/>
      <c r="G16" s="19"/>
      <c r="H16" s="19"/>
      <c r="I16" s="19"/>
      <c r="J16" s="19"/>
      <c r="K16" s="19"/>
    </row>
    <row r="17" spans="2:13" x14ac:dyDescent="0.25">
      <c r="B17" s="14">
        <v>3000</v>
      </c>
      <c r="C17" s="6" t="s">
        <v>14</v>
      </c>
      <c r="D17" s="27">
        <v>288421476</v>
      </c>
      <c r="E17" s="27">
        <v>339505000</v>
      </c>
      <c r="F17" s="40">
        <v>274569929.27999997</v>
      </c>
      <c r="G17" s="27">
        <v>238317838</v>
      </c>
      <c r="H17" s="27">
        <f t="shared" si="0"/>
        <v>-10717741.99000001</v>
      </c>
      <c r="I17" s="27">
        <v>227600096.00999999</v>
      </c>
      <c r="J17" s="27">
        <v>227600096.00999999</v>
      </c>
      <c r="K17" s="7">
        <f>I17-J17</f>
        <v>0</v>
      </c>
    </row>
    <row r="18" spans="2:13" x14ac:dyDescent="0.25">
      <c r="B18" s="33"/>
      <c r="C18" s="33" t="s">
        <v>22</v>
      </c>
      <c r="D18" s="16">
        <f t="shared" ref="D18:J18" si="1">D12+D13+D14+D17+D15</f>
        <v>1117144419</v>
      </c>
      <c r="E18" s="16">
        <f t="shared" si="1"/>
        <v>1168983985</v>
      </c>
      <c r="F18" s="16">
        <f t="shared" si="1"/>
        <v>1412350737.3999999</v>
      </c>
      <c r="G18" s="16">
        <f t="shared" si="1"/>
        <v>928741466.50999999</v>
      </c>
      <c r="H18" s="16">
        <f t="shared" si="1"/>
        <v>169235678.30000007</v>
      </c>
      <c r="I18" s="16">
        <f t="shared" si="1"/>
        <v>1097977144.8100002</v>
      </c>
      <c r="J18" s="16">
        <f t="shared" si="1"/>
        <v>1076039374.3900001</v>
      </c>
      <c r="K18" s="16">
        <f>K12+K13+K14+K17</f>
        <v>21937770.420000017</v>
      </c>
    </row>
    <row r="21" spans="2:13" x14ac:dyDescent="0.25">
      <c r="B21" s="54"/>
      <c r="C21" s="54"/>
      <c r="E21" s="31"/>
      <c r="F21" s="31"/>
      <c r="G21" s="31"/>
      <c r="H21" s="31"/>
      <c r="I21" s="31"/>
      <c r="J21" s="31"/>
      <c r="K21" s="31"/>
    </row>
    <row r="22" spans="2:13" x14ac:dyDescent="0.25">
      <c r="B22" s="62" t="s">
        <v>9</v>
      </c>
      <c r="C22" s="62"/>
      <c r="D22" s="37">
        <v>2020</v>
      </c>
      <c r="E22" s="32" t="s">
        <v>16</v>
      </c>
      <c r="F22" s="32"/>
      <c r="G22" s="32" t="s">
        <v>17</v>
      </c>
      <c r="H22" s="32"/>
      <c r="I22" s="32"/>
      <c r="J22" s="32"/>
      <c r="K22" s="32"/>
    </row>
    <row r="23" spans="2:13" ht="30" x14ac:dyDescent="0.25">
      <c r="B23" s="55" t="s">
        <v>4</v>
      </c>
      <c r="C23" s="56"/>
      <c r="D23" s="15" t="s">
        <v>20</v>
      </c>
      <c r="E23" s="36" t="s">
        <v>18</v>
      </c>
      <c r="F23" s="36" t="s">
        <v>19</v>
      </c>
      <c r="G23" s="36" t="s">
        <v>18</v>
      </c>
      <c r="H23" s="15" t="s">
        <v>11</v>
      </c>
      <c r="I23" s="15" t="s">
        <v>19</v>
      </c>
      <c r="J23" s="15" t="s">
        <v>20</v>
      </c>
      <c r="K23" s="15" t="s">
        <v>12</v>
      </c>
    </row>
    <row r="24" spans="2:13" ht="15" customHeight="1" x14ac:dyDescent="0.25">
      <c r="B24" s="34" t="s">
        <v>5</v>
      </c>
      <c r="C24" s="35"/>
      <c r="D24" s="1"/>
      <c r="E24" s="35"/>
      <c r="F24" s="35"/>
      <c r="G24" s="1"/>
      <c r="H24" s="11"/>
      <c r="I24" s="11"/>
      <c r="J24" s="11"/>
      <c r="K24" s="1"/>
    </row>
    <row r="25" spans="2:13" x14ac:dyDescent="0.25">
      <c r="B25" s="12">
        <v>2000</v>
      </c>
      <c r="C25" s="2" t="s">
        <v>7</v>
      </c>
      <c r="D25" s="3">
        <v>140538659</v>
      </c>
      <c r="E25" s="25">
        <v>177209942</v>
      </c>
      <c r="F25" s="25">
        <v>177209942</v>
      </c>
      <c r="G25" s="25">
        <v>148865061</v>
      </c>
      <c r="H25" s="3">
        <f>I25-G25</f>
        <v>-147711077.47</v>
      </c>
      <c r="I25" s="25">
        <v>1153983.53</v>
      </c>
      <c r="J25" s="25">
        <v>1153983.53</v>
      </c>
      <c r="K25" s="25">
        <f>I25-J25</f>
        <v>0</v>
      </c>
    </row>
    <row r="26" spans="2:13" x14ac:dyDescent="0.25">
      <c r="B26" s="12">
        <v>3000</v>
      </c>
      <c r="C26" s="8" t="s">
        <v>8</v>
      </c>
      <c r="D26" s="3">
        <v>92593283</v>
      </c>
      <c r="E26" s="29">
        <v>122758116</v>
      </c>
      <c r="F26" s="29">
        <v>122758116</v>
      </c>
      <c r="G26" s="29">
        <v>95004395</v>
      </c>
      <c r="H26" s="3">
        <f t="shared" ref="H26:H27" si="2">I26-G26</f>
        <v>-87299500.419999987</v>
      </c>
      <c r="I26" s="25">
        <v>7704894.5800000057</v>
      </c>
      <c r="J26" s="25">
        <v>7704894.5800000057</v>
      </c>
      <c r="K26" s="25">
        <f>I26-J26</f>
        <v>0</v>
      </c>
    </row>
    <row r="27" spans="2:13" x14ac:dyDescent="0.25">
      <c r="B27" s="13">
        <v>4000</v>
      </c>
      <c r="C27" s="9" t="s">
        <v>15</v>
      </c>
      <c r="D27" s="7">
        <v>3750</v>
      </c>
      <c r="E27" s="28">
        <v>31933</v>
      </c>
      <c r="F27" s="28">
        <v>31933</v>
      </c>
      <c r="G27" s="28">
        <v>31933</v>
      </c>
      <c r="H27" s="27">
        <f t="shared" si="2"/>
        <v>-31933</v>
      </c>
      <c r="I27" s="28">
        <v>0</v>
      </c>
      <c r="J27" s="27">
        <v>0</v>
      </c>
      <c r="K27" s="25">
        <f>I27-J27</f>
        <v>0</v>
      </c>
      <c r="M27" s="24"/>
    </row>
    <row r="28" spans="2:13" x14ac:dyDescent="0.25">
      <c r="B28" s="33"/>
      <c r="C28" s="33" t="s">
        <v>21</v>
      </c>
      <c r="D28" s="30">
        <f>SUM(D25:D27)</f>
        <v>233135692</v>
      </c>
      <c r="E28" s="16">
        <f>SUM(E25:E27)</f>
        <v>299999991</v>
      </c>
      <c r="F28" s="16">
        <f>SUM(F25:F27)</f>
        <v>299999991</v>
      </c>
      <c r="G28" s="16">
        <f t="shared" ref="G28:J28" si="3">SUM(G25:G27)</f>
        <v>243901389</v>
      </c>
      <c r="H28" s="16">
        <f t="shared" si="3"/>
        <v>-235042510.88999999</v>
      </c>
      <c r="I28" s="30">
        <f>SUM(I25:I27)</f>
        <v>8858878.110000005</v>
      </c>
      <c r="J28" s="30">
        <f t="shared" si="3"/>
        <v>8858878.110000005</v>
      </c>
      <c r="K28" s="30">
        <f>SUM(K25:K27)</f>
        <v>0</v>
      </c>
    </row>
    <row r="29" spans="2:13" x14ac:dyDescent="0.25">
      <c r="K29" s="4"/>
    </row>
    <row r="30" spans="2:13" x14ac:dyDescent="0.25">
      <c r="I30" s="4"/>
      <c r="K30" s="4"/>
    </row>
    <row r="31" spans="2:13" x14ac:dyDescent="0.25">
      <c r="B31" s="54"/>
      <c r="C31" s="54"/>
      <c r="D31" s="18"/>
      <c r="E31" s="31"/>
      <c r="F31" s="31"/>
      <c r="G31" s="31"/>
      <c r="H31" s="31"/>
      <c r="I31" s="31"/>
      <c r="J31" s="31"/>
      <c r="K31" s="31"/>
    </row>
    <row r="32" spans="2:13" x14ac:dyDescent="0.25">
      <c r="B32" s="62" t="s">
        <v>10</v>
      </c>
      <c r="C32" s="62"/>
      <c r="D32" s="37">
        <v>2020</v>
      </c>
      <c r="E32" s="32" t="s">
        <v>16</v>
      </c>
      <c r="F32" s="32"/>
      <c r="G32" s="32" t="s">
        <v>17</v>
      </c>
      <c r="H32" s="32"/>
      <c r="I32" s="32"/>
      <c r="J32" s="32"/>
      <c r="K32" s="32"/>
    </row>
    <row r="33" spans="2:11" ht="30" x14ac:dyDescent="0.25">
      <c r="B33" s="55" t="s">
        <v>4</v>
      </c>
      <c r="C33" s="56"/>
      <c r="D33" s="15" t="s">
        <v>20</v>
      </c>
      <c r="E33" s="36" t="s">
        <v>18</v>
      </c>
      <c r="F33" s="36" t="s">
        <v>19</v>
      </c>
      <c r="G33" s="36" t="s">
        <v>18</v>
      </c>
      <c r="H33" s="15" t="s">
        <v>11</v>
      </c>
      <c r="I33" s="15" t="s">
        <v>19</v>
      </c>
      <c r="J33" s="15" t="s">
        <v>20</v>
      </c>
      <c r="K33" s="15" t="s">
        <v>12</v>
      </c>
    </row>
    <row r="34" spans="2:11" ht="15" customHeight="1" x14ac:dyDescent="0.25">
      <c r="B34" s="34" t="s">
        <v>5</v>
      </c>
      <c r="C34" s="35"/>
      <c r="D34" s="1"/>
      <c r="E34" s="35"/>
      <c r="F34" s="35"/>
      <c r="G34" s="1"/>
      <c r="H34" s="1"/>
      <c r="I34" s="1"/>
      <c r="J34" s="1"/>
      <c r="K34" s="1"/>
    </row>
    <row r="35" spans="2:11" x14ac:dyDescent="0.25">
      <c r="B35" s="12">
        <v>1000</v>
      </c>
      <c r="C35" s="2" t="s">
        <v>6</v>
      </c>
      <c r="D35" s="3">
        <f t="shared" ref="D35:K35" si="4">D12</f>
        <v>576438951</v>
      </c>
      <c r="E35" s="20">
        <f t="shared" si="4"/>
        <v>608944518</v>
      </c>
      <c r="F35" s="20">
        <f t="shared" si="4"/>
        <v>671261536.5</v>
      </c>
      <c r="G35" s="3">
        <f t="shared" si="4"/>
        <v>399027939</v>
      </c>
      <c r="H35" s="3">
        <f t="shared" si="4"/>
        <v>40339438.610000014</v>
      </c>
      <c r="I35" s="3">
        <f t="shared" si="4"/>
        <v>439367377.61000001</v>
      </c>
      <c r="J35" s="3">
        <f t="shared" si="4"/>
        <v>437672274.25999999</v>
      </c>
      <c r="K35" s="3">
        <f t="shared" si="4"/>
        <v>1695103.3500000238</v>
      </c>
    </row>
    <row r="36" spans="2:11" x14ac:dyDescent="0.25">
      <c r="B36" s="12">
        <v>2000</v>
      </c>
      <c r="C36" s="2" t="s">
        <v>7</v>
      </c>
      <c r="D36" s="3">
        <f t="shared" ref="D36:K37" si="5">D13+D25</f>
        <v>265654975</v>
      </c>
      <c r="E36" s="20">
        <f t="shared" si="5"/>
        <v>299005234</v>
      </c>
      <c r="F36" s="20">
        <f t="shared" si="5"/>
        <v>350170913.75</v>
      </c>
      <c r="G36" s="3">
        <f t="shared" si="5"/>
        <v>244204061</v>
      </c>
      <c r="H36" s="3">
        <f t="shared" si="5"/>
        <v>-80405640.609999985</v>
      </c>
      <c r="I36" s="3">
        <f t="shared" si="5"/>
        <v>163798420.39000002</v>
      </c>
      <c r="J36" s="3">
        <f t="shared" si="5"/>
        <v>143576545.32000002</v>
      </c>
      <c r="K36" s="3">
        <f t="shared" si="5"/>
        <v>20221875.069999993</v>
      </c>
    </row>
    <row r="37" spans="2:11" x14ac:dyDescent="0.25">
      <c r="B37" s="12">
        <v>3000</v>
      </c>
      <c r="C37" s="2" t="s">
        <v>8</v>
      </c>
      <c r="D37" s="3">
        <f t="shared" si="5"/>
        <v>219760959</v>
      </c>
      <c r="E37" s="20">
        <f t="shared" si="5"/>
        <v>221497291</v>
      </c>
      <c r="F37" s="20">
        <f t="shared" si="5"/>
        <v>286998705.36000001</v>
      </c>
      <c r="G37" s="3">
        <f t="shared" si="5"/>
        <v>161743374</v>
      </c>
      <c r="H37" s="3">
        <f t="shared" si="5"/>
        <v>-14990955.599999934</v>
      </c>
      <c r="I37" s="3">
        <f t="shared" si="5"/>
        <v>146752418.40000007</v>
      </c>
      <c r="J37" s="3">
        <f t="shared" si="5"/>
        <v>146731626.40000007</v>
      </c>
      <c r="K37" s="3">
        <f t="shared" si="5"/>
        <v>20792</v>
      </c>
    </row>
    <row r="38" spans="2:11" x14ac:dyDescent="0.25">
      <c r="B38" s="13">
        <v>4000</v>
      </c>
      <c r="C38" s="9" t="s">
        <v>15</v>
      </c>
      <c r="D38" s="7">
        <f>+D27+D15</f>
        <v>3750</v>
      </c>
      <c r="E38" s="21">
        <f>E27+E15</f>
        <v>31933</v>
      </c>
      <c r="F38" s="21">
        <f t="shared" ref="F38:K38" si="6">+F27+F15</f>
        <v>129349643.51000001</v>
      </c>
      <c r="G38" s="10">
        <f t="shared" si="6"/>
        <v>129349643.51000001</v>
      </c>
      <c r="H38" s="10">
        <f t="shared" si="6"/>
        <v>-31933</v>
      </c>
      <c r="I38" s="10">
        <f t="shared" si="6"/>
        <v>129317710.51000001</v>
      </c>
      <c r="J38" s="7">
        <f t="shared" si="6"/>
        <v>129317710.51000001</v>
      </c>
      <c r="K38" s="7">
        <f t="shared" si="6"/>
        <v>0</v>
      </c>
    </row>
    <row r="39" spans="2:11" x14ac:dyDescent="0.25">
      <c r="B39" s="60" t="s">
        <v>13</v>
      </c>
      <c r="C39" s="61"/>
      <c r="D39" s="17"/>
      <c r="E39" s="19"/>
      <c r="F39" s="19"/>
      <c r="G39" s="17"/>
      <c r="H39" s="17"/>
      <c r="I39" s="17"/>
      <c r="J39" s="17"/>
      <c r="K39" s="17"/>
    </row>
    <row r="40" spans="2:11" x14ac:dyDescent="0.25">
      <c r="B40" s="14">
        <v>3000</v>
      </c>
      <c r="C40" s="6" t="s">
        <v>14</v>
      </c>
      <c r="D40" s="3">
        <f>D17</f>
        <v>288421476</v>
      </c>
      <c r="E40" s="22">
        <f t="shared" ref="E40:J40" si="7">E17</f>
        <v>339505000</v>
      </c>
      <c r="F40" s="22">
        <f t="shared" si="7"/>
        <v>274569929.27999997</v>
      </c>
      <c r="G40" s="7">
        <f t="shared" si="7"/>
        <v>238317838</v>
      </c>
      <c r="H40" s="7">
        <f t="shared" si="7"/>
        <v>-10717741.99000001</v>
      </c>
      <c r="I40" s="7">
        <f t="shared" si="7"/>
        <v>227600096.00999999</v>
      </c>
      <c r="J40" s="7">
        <f t="shared" si="7"/>
        <v>227600096.00999999</v>
      </c>
      <c r="K40" s="3">
        <f>K17</f>
        <v>0</v>
      </c>
    </row>
    <row r="41" spans="2:11" x14ac:dyDescent="0.25">
      <c r="B41" s="33"/>
      <c r="C41" s="33" t="s">
        <v>22</v>
      </c>
      <c r="D41" s="16">
        <f>D35+D36+D37+D38+D40</f>
        <v>1350280111</v>
      </c>
      <c r="E41" s="23">
        <f t="shared" ref="E41:J41" si="8">E35+E36+E37+E38+E40</f>
        <v>1468983976</v>
      </c>
      <c r="F41" s="23">
        <f t="shared" si="8"/>
        <v>1712350728.4000001</v>
      </c>
      <c r="G41" s="16">
        <f t="shared" si="8"/>
        <v>1172642855.51</v>
      </c>
      <c r="H41" s="16">
        <f t="shared" si="8"/>
        <v>-65806832.589999914</v>
      </c>
      <c r="I41" s="16">
        <f t="shared" si="8"/>
        <v>1106836022.9200001</v>
      </c>
      <c r="J41" s="16">
        <f t="shared" si="8"/>
        <v>1084898252.5</v>
      </c>
      <c r="K41" s="16">
        <f>K35+K36+K37+K38+K40</f>
        <v>21937770.420000017</v>
      </c>
    </row>
    <row r="42" spans="2:11" x14ac:dyDescent="0.25">
      <c r="E42" s="4"/>
      <c r="F42" s="4"/>
      <c r="G42" s="4"/>
      <c r="H42" s="4"/>
      <c r="I42" s="4"/>
      <c r="J42" s="4"/>
      <c r="K42" s="4"/>
    </row>
    <row r="43" spans="2:11" x14ac:dyDescent="0.25">
      <c r="E43" s="4"/>
      <c r="F43" s="4"/>
      <c r="G43" s="4"/>
      <c r="H43" s="4"/>
      <c r="I43" s="4"/>
      <c r="J43" s="4"/>
      <c r="K43" s="4"/>
    </row>
    <row r="44" spans="2:11" ht="50.25" customHeight="1" x14ac:dyDescent="0.25">
      <c r="B44" s="47" t="s">
        <v>23</v>
      </c>
      <c r="C44" s="47"/>
      <c r="D44" s="47"/>
      <c r="E44" s="47"/>
      <c r="F44" s="47"/>
      <c r="G44" s="47"/>
      <c r="H44" s="47"/>
      <c r="I44" s="47"/>
      <c r="J44" s="47"/>
      <c r="K44" s="47"/>
    </row>
    <row r="46" spans="2:11" ht="36" customHeight="1" x14ac:dyDescent="0.25">
      <c r="B46" s="47" t="s">
        <v>26</v>
      </c>
      <c r="C46" s="47"/>
      <c r="D46" s="47"/>
      <c r="E46" s="47"/>
      <c r="F46" s="47"/>
      <c r="G46" s="47"/>
      <c r="H46" s="47"/>
      <c r="I46" s="47"/>
      <c r="J46" s="47"/>
      <c r="K46" s="47"/>
    </row>
  </sheetData>
  <mergeCells count="18">
    <mergeCell ref="B32:C32"/>
    <mergeCell ref="B44:K44"/>
    <mergeCell ref="B46:K46"/>
    <mergeCell ref="B3:K3"/>
    <mergeCell ref="B4:K4"/>
    <mergeCell ref="B5:K5"/>
    <mergeCell ref="B6:K6"/>
    <mergeCell ref="B10:C10"/>
    <mergeCell ref="B16:C16"/>
    <mergeCell ref="B21:C21"/>
    <mergeCell ref="B23:C23"/>
    <mergeCell ref="B31:C31"/>
    <mergeCell ref="G9:K9"/>
    <mergeCell ref="B33:C33"/>
    <mergeCell ref="B39:C39"/>
    <mergeCell ref="B8:C8"/>
    <mergeCell ref="B9:C9"/>
    <mergeCell ref="B22:C2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9D95-7FDC-4036-B447-A7069A703C69}">
  <dimension ref="A3:M46"/>
  <sheetViews>
    <sheetView tabSelected="1" zoomScale="106" zoomScaleNormal="106" workbookViewId="0">
      <selection activeCell="A46" sqref="A46"/>
    </sheetView>
  </sheetViews>
  <sheetFormatPr baseColWidth="10" defaultRowHeight="15" x14ac:dyDescent="0.25"/>
  <cols>
    <col min="1" max="1" width="7.5703125" customWidth="1"/>
    <col min="3" max="3" width="48.85546875" customWidth="1"/>
    <col min="4" max="4" width="15.7109375" customWidth="1"/>
    <col min="5" max="6" width="16" bestFit="1" customWidth="1"/>
    <col min="7" max="7" width="16.7109375" customWidth="1"/>
    <col min="8" max="8" width="14.85546875" customWidth="1"/>
    <col min="9" max="9" width="15.7109375" customWidth="1"/>
    <col min="10" max="10" width="16" bestFit="1" customWidth="1"/>
    <col min="11" max="11" width="15.28515625" bestFit="1" customWidth="1"/>
  </cols>
  <sheetData>
    <row r="3" spans="1:11" ht="18.75" x14ac:dyDescent="0.3">
      <c r="B3" s="48" t="s">
        <v>0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25">
      <c r="B4" s="49" t="s">
        <v>27</v>
      </c>
      <c r="C4" s="49"/>
      <c r="D4" s="49"/>
      <c r="E4" s="49"/>
      <c r="F4" s="49"/>
      <c r="G4" s="49"/>
      <c r="H4" s="49"/>
      <c r="I4" s="49"/>
      <c r="J4" s="49"/>
      <c r="K4" s="49"/>
    </row>
    <row r="5" spans="1:11" x14ac:dyDescent="0.25">
      <c r="B5" s="49" t="s">
        <v>1</v>
      </c>
      <c r="C5" s="49"/>
      <c r="D5" s="49"/>
      <c r="E5" s="49"/>
      <c r="F5" s="49"/>
      <c r="G5" s="49"/>
      <c r="H5" s="49"/>
      <c r="I5" s="49"/>
      <c r="J5" s="49"/>
      <c r="K5" s="49"/>
    </row>
    <row r="6" spans="1:11" x14ac:dyDescent="0.25">
      <c r="B6" s="49" t="s">
        <v>2</v>
      </c>
      <c r="C6" s="49"/>
      <c r="D6" s="49"/>
      <c r="E6" s="49"/>
      <c r="F6" s="49"/>
      <c r="G6" s="49"/>
      <c r="H6" s="49"/>
      <c r="I6" s="49"/>
      <c r="J6" s="49"/>
      <c r="K6" s="49"/>
    </row>
    <row r="8" spans="1:11" x14ac:dyDescent="0.25">
      <c r="B8" s="54"/>
      <c r="C8" s="54"/>
      <c r="E8" s="43"/>
      <c r="F8" s="43"/>
      <c r="G8" s="43"/>
      <c r="H8" s="43"/>
      <c r="I8" s="43"/>
      <c r="J8" s="43"/>
      <c r="K8" s="43"/>
    </row>
    <row r="9" spans="1:11" x14ac:dyDescent="0.25">
      <c r="B9" s="62" t="s">
        <v>3</v>
      </c>
      <c r="C9" s="62"/>
      <c r="D9" s="37">
        <v>2020</v>
      </c>
      <c r="E9" s="32" t="s">
        <v>16</v>
      </c>
      <c r="F9" s="32"/>
      <c r="G9" s="57" t="s">
        <v>24</v>
      </c>
      <c r="H9" s="58"/>
      <c r="I9" s="58"/>
      <c r="J9" s="58"/>
      <c r="K9" s="59"/>
    </row>
    <row r="10" spans="1:11" ht="30" x14ac:dyDescent="0.25">
      <c r="A10" s="38"/>
      <c r="B10" s="50" t="s">
        <v>4</v>
      </c>
      <c r="C10" s="51"/>
      <c r="D10" s="15" t="s">
        <v>20</v>
      </c>
      <c r="E10" s="36" t="s">
        <v>18</v>
      </c>
      <c r="F10" s="36" t="s">
        <v>19</v>
      </c>
      <c r="G10" s="36" t="s">
        <v>18</v>
      </c>
      <c r="H10" s="15" t="s">
        <v>11</v>
      </c>
      <c r="I10" s="15" t="s">
        <v>19</v>
      </c>
      <c r="J10" s="15" t="s">
        <v>20</v>
      </c>
      <c r="K10" s="15" t="s">
        <v>12</v>
      </c>
    </row>
    <row r="11" spans="1:11" ht="15" customHeight="1" x14ac:dyDescent="0.25">
      <c r="B11" s="34" t="s">
        <v>5</v>
      </c>
      <c r="C11" s="35"/>
      <c r="D11" s="41"/>
      <c r="E11" s="35"/>
      <c r="F11" s="35"/>
      <c r="G11" s="1"/>
      <c r="H11" s="1"/>
      <c r="I11" s="1"/>
      <c r="J11" s="1"/>
      <c r="K11" s="11"/>
    </row>
    <row r="12" spans="1:11" x14ac:dyDescent="0.25">
      <c r="B12" s="12">
        <v>1000</v>
      </c>
      <c r="C12" s="2" t="s">
        <v>6</v>
      </c>
      <c r="D12" s="20">
        <v>576438951</v>
      </c>
      <c r="E12" s="25">
        <v>608944518</v>
      </c>
      <c r="F12" s="39">
        <v>662778371.73000038</v>
      </c>
      <c r="G12" s="25">
        <v>608944518</v>
      </c>
      <c r="H12" s="3">
        <f>I12-G12</f>
        <v>53833853.730000377</v>
      </c>
      <c r="I12" s="25">
        <v>662778371.73000038</v>
      </c>
      <c r="J12" s="25">
        <v>662778371.73000038</v>
      </c>
      <c r="K12" s="3">
        <f>I12-J12</f>
        <v>0</v>
      </c>
    </row>
    <row r="13" spans="1:11" x14ac:dyDescent="0.25">
      <c r="B13" s="12">
        <v>2000</v>
      </c>
      <c r="C13" s="2" t="s">
        <v>7</v>
      </c>
      <c r="D13" s="20">
        <v>125116316</v>
      </c>
      <c r="E13" s="25">
        <v>121795292</v>
      </c>
      <c r="F13" s="39">
        <v>212242832.81000003</v>
      </c>
      <c r="G13" s="25">
        <v>121795292</v>
      </c>
      <c r="H13" s="3">
        <f t="shared" ref="H13:H17" si="0">I13-G13</f>
        <v>90447540.810000032</v>
      </c>
      <c r="I13" s="26">
        <v>212242832.81000003</v>
      </c>
      <c r="J13" s="25">
        <v>212242832.81000003</v>
      </c>
      <c r="K13" s="5">
        <f>I13-J13</f>
        <v>0</v>
      </c>
    </row>
    <row r="14" spans="1:11" x14ac:dyDescent="0.25">
      <c r="B14" s="12">
        <v>3000</v>
      </c>
      <c r="C14" s="2" t="s">
        <v>8</v>
      </c>
      <c r="D14" s="20">
        <v>127167676</v>
      </c>
      <c r="E14" s="25">
        <v>98739175</v>
      </c>
      <c r="F14" s="39">
        <v>194439050.43000007</v>
      </c>
      <c r="G14" s="25">
        <v>98739175</v>
      </c>
      <c r="H14" s="25">
        <f t="shared" si="0"/>
        <v>95699875.430000067</v>
      </c>
      <c r="I14" s="25">
        <v>194439050.43000007</v>
      </c>
      <c r="J14" s="25">
        <v>194439049.94000006</v>
      </c>
      <c r="K14" s="7">
        <f>I14-J14</f>
        <v>0.49000000953674316</v>
      </c>
    </row>
    <row r="15" spans="1:11" x14ac:dyDescent="0.25">
      <c r="B15" s="14">
        <v>4000</v>
      </c>
      <c r="C15" s="9" t="s">
        <v>25</v>
      </c>
      <c r="D15" s="21">
        <v>0</v>
      </c>
      <c r="E15" s="42">
        <v>0</v>
      </c>
      <c r="F15" s="21">
        <v>91832254.340000004</v>
      </c>
      <c r="G15" s="21">
        <v>0</v>
      </c>
      <c r="H15" s="42">
        <f t="shared" si="0"/>
        <v>91832254.340000004</v>
      </c>
      <c r="I15" s="21">
        <v>91832254.340000004</v>
      </c>
      <c r="J15" s="21">
        <v>91832254.340000004</v>
      </c>
      <c r="K15" s="22">
        <f>I15-J15</f>
        <v>0</v>
      </c>
    </row>
    <row r="16" spans="1:11" x14ac:dyDescent="0.25">
      <c r="B16" s="52" t="s">
        <v>13</v>
      </c>
      <c r="C16" s="53"/>
      <c r="D16" s="46"/>
      <c r="E16" s="46"/>
      <c r="F16" s="46"/>
      <c r="G16" s="46"/>
      <c r="H16" s="46"/>
      <c r="I16" s="46"/>
      <c r="J16" s="46"/>
      <c r="K16" s="46"/>
    </row>
    <row r="17" spans="2:13" x14ac:dyDescent="0.25">
      <c r="B17" s="14">
        <v>3000</v>
      </c>
      <c r="C17" s="6" t="s">
        <v>14</v>
      </c>
      <c r="D17" s="27">
        <v>288421476</v>
      </c>
      <c r="E17" s="27">
        <v>339505000</v>
      </c>
      <c r="F17" s="40">
        <v>282836838.25</v>
      </c>
      <c r="G17" s="27">
        <v>339505000</v>
      </c>
      <c r="H17" s="27">
        <f t="shared" si="0"/>
        <v>-56668161.75</v>
      </c>
      <c r="I17" s="27">
        <v>282836838.25</v>
      </c>
      <c r="J17" s="27">
        <v>282836838.25</v>
      </c>
      <c r="K17" s="7">
        <f>I17-J17</f>
        <v>0</v>
      </c>
    </row>
    <row r="18" spans="2:13" x14ac:dyDescent="0.25">
      <c r="B18" s="44"/>
      <c r="C18" s="44" t="s">
        <v>22</v>
      </c>
      <c r="D18" s="16">
        <f t="shared" ref="D18:J18" si="1">D12+D13+D14+D17+D15</f>
        <v>1117144419</v>
      </c>
      <c r="E18" s="16">
        <f t="shared" si="1"/>
        <v>1168983985</v>
      </c>
      <c r="F18" s="16">
        <f t="shared" si="1"/>
        <v>1444129347.5600004</v>
      </c>
      <c r="G18" s="16">
        <f t="shared" si="1"/>
        <v>1168983985</v>
      </c>
      <c r="H18" s="16">
        <f t="shared" si="1"/>
        <v>275145362.56000048</v>
      </c>
      <c r="I18" s="16">
        <f t="shared" si="1"/>
        <v>1444129347.5600004</v>
      </c>
      <c r="J18" s="16">
        <f t="shared" si="1"/>
        <v>1444129347.0700004</v>
      </c>
      <c r="K18" s="16">
        <f>K12+K13+K14+K17</f>
        <v>0.49000000953674316</v>
      </c>
    </row>
    <row r="21" spans="2:13" x14ac:dyDescent="0.25">
      <c r="B21" s="54"/>
      <c r="C21" s="54"/>
      <c r="E21" s="43"/>
      <c r="F21" s="43"/>
      <c r="G21" s="43"/>
      <c r="H21" s="43"/>
      <c r="I21" s="43"/>
      <c r="J21" s="43"/>
      <c r="K21" s="43"/>
    </row>
    <row r="22" spans="2:13" x14ac:dyDescent="0.25">
      <c r="B22" s="62" t="s">
        <v>9</v>
      </c>
      <c r="C22" s="62"/>
      <c r="D22" s="37">
        <v>2020</v>
      </c>
      <c r="E22" s="32" t="s">
        <v>16</v>
      </c>
      <c r="F22" s="32"/>
      <c r="G22" s="32" t="s">
        <v>17</v>
      </c>
      <c r="H22" s="32"/>
      <c r="I22" s="32"/>
      <c r="J22" s="32"/>
      <c r="K22" s="32"/>
    </row>
    <row r="23" spans="2:13" ht="30" x14ac:dyDescent="0.25">
      <c r="B23" s="55" t="s">
        <v>4</v>
      </c>
      <c r="C23" s="56"/>
      <c r="D23" s="15" t="s">
        <v>20</v>
      </c>
      <c r="E23" s="36" t="s">
        <v>18</v>
      </c>
      <c r="F23" s="36" t="s">
        <v>19</v>
      </c>
      <c r="G23" s="36" t="s">
        <v>18</v>
      </c>
      <c r="H23" s="15" t="s">
        <v>11</v>
      </c>
      <c r="I23" s="15" t="s">
        <v>19</v>
      </c>
      <c r="J23" s="15" t="s">
        <v>20</v>
      </c>
      <c r="K23" s="15" t="s">
        <v>12</v>
      </c>
    </row>
    <row r="24" spans="2:13" ht="15" customHeight="1" x14ac:dyDescent="0.25">
      <c r="B24" s="34" t="s">
        <v>5</v>
      </c>
      <c r="C24" s="35"/>
      <c r="D24" s="1"/>
      <c r="E24" s="35"/>
      <c r="F24" s="35"/>
      <c r="G24" s="1"/>
      <c r="H24" s="11"/>
      <c r="I24" s="11"/>
      <c r="J24" s="11"/>
      <c r="K24" s="1"/>
    </row>
    <row r="25" spans="2:13" x14ac:dyDescent="0.25">
      <c r="B25" s="12">
        <v>2000</v>
      </c>
      <c r="C25" s="2" t="s">
        <v>7</v>
      </c>
      <c r="D25" s="3">
        <v>140538659</v>
      </c>
      <c r="E25" s="25">
        <v>177209942</v>
      </c>
      <c r="F25" s="25">
        <v>177209942</v>
      </c>
      <c r="G25" s="25">
        <v>177209942</v>
      </c>
      <c r="H25" s="3">
        <f>I25-G25</f>
        <v>-161873345.53</v>
      </c>
      <c r="I25" s="25">
        <v>15336596.469999999</v>
      </c>
      <c r="J25" s="25">
        <v>15336596.469999999</v>
      </c>
      <c r="K25" s="25">
        <f>I25-J25</f>
        <v>0</v>
      </c>
    </row>
    <row r="26" spans="2:13" x14ac:dyDescent="0.25">
      <c r="B26" s="12">
        <v>3000</v>
      </c>
      <c r="C26" s="8" t="s">
        <v>8</v>
      </c>
      <c r="D26" s="3">
        <v>92593283</v>
      </c>
      <c r="E26" s="29">
        <v>122758116</v>
      </c>
      <c r="F26" s="29">
        <v>122758116</v>
      </c>
      <c r="G26" s="29">
        <v>122758116</v>
      </c>
      <c r="H26" s="3">
        <f t="shared" ref="H26:H27" si="2">I26-G26</f>
        <v>-102733451.88</v>
      </c>
      <c r="I26" s="25">
        <v>20024664.120000005</v>
      </c>
      <c r="J26" s="25">
        <v>20024664.120000005</v>
      </c>
      <c r="K26" s="25">
        <f>I26-J26</f>
        <v>0</v>
      </c>
    </row>
    <row r="27" spans="2:13" x14ac:dyDescent="0.25">
      <c r="B27" s="13">
        <v>4000</v>
      </c>
      <c r="C27" s="9" t="s">
        <v>15</v>
      </c>
      <c r="D27" s="7">
        <v>3750</v>
      </c>
      <c r="E27" s="28">
        <v>31933</v>
      </c>
      <c r="F27" s="28">
        <v>31933</v>
      </c>
      <c r="G27" s="28">
        <v>31933</v>
      </c>
      <c r="H27" s="27">
        <f t="shared" si="2"/>
        <v>18793.32</v>
      </c>
      <c r="I27" s="28">
        <v>50726.32</v>
      </c>
      <c r="J27" s="27">
        <v>50726.32</v>
      </c>
      <c r="K27" s="25">
        <f>I27-J27</f>
        <v>0</v>
      </c>
      <c r="M27" s="24"/>
    </row>
    <row r="28" spans="2:13" x14ac:dyDescent="0.25">
      <c r="B28" s="44"/>
      <c r="C28" s="44" t="s">
        <v>21</v>
      </c>
      <c r="D28" s="30">
        <f>SUM(D25:D27)</f>
        <v>233135692</v>
      </c>
      <c r="E28" s="16">
        <f>SUM(E25:E27)</f>
        <v>299999991</v>
      </c>
      <c r="F28" s="16">
        <f>SUM(F25:F27)</f>
        <v>299999991</v>
      </c>
      <c r="G28" s="16">
        <f t="shared" ref="G28:J28" si="3">SUM(G25:G27)</f>
        <v>299999991</v>
      </c>
      <c r="H28" s="16">
        <f t="shared" si="3"/>
        <v>-264588004.09</v>
      </c>
      <c r="I28" s="30">
        <f>SUM(I25:I27)</f>
        <v>35411986.910000004</v>
      </c>
      <c r="J28" s="30">
        <f t="shared" si="3"/>
        <v>35411986.910000004</v>
      </c>
      <c r="K28" s="30">
        <f>SUM(K25:K27)</f>
        <v>0</v>
      </c>
    </row>
    <row r="29" spans="2:13" x14ac:dyDescent="0.25">
      <c r="K29" s="4"/>
    </row>
    <row r="30" spans="2:13" x14ac:dyDescent="0.25">
      <c r="I30" s="4"/>
      <c r="K30" s="4"/>
    </row>
    <row r="31" spans="2:13" x14ac:dyDescent="0.25">
      <c r="B31" s="54"/>
      <c r="C31" s="54"/>
      <c r="D31" s="45"/>
      <c r="E31" s="43"/>
      <c r="F31" s="43"/>
      <c r="G31" s="43"/>
      <c r="H31" s="43"/>
      <c r="I31" s="43"/>
      <c r="J31" s="43"/>
      <c r="K31" s="43"/>
    </row>
    <row r="32" spans="2:13" x14ac:dyDescent="0.25">
      <c r="B32" s="62" t="s">
        <v>10</v>
      </c>
      <c r="C32" s="62"/>
      <c r="D32" s="37">
        <v>2020</v>
      </c>
      <c r="E32" s="32" t="s">
        <v>16</v>
      </c>
      <c r="F32" s="32"/>
      <c r="G32" s="32" t="s">
        <v>17</v>
      </c>
      <c r="H32" s="32"/>
      <c r="I32" s="32"/>
      <c r="J32" s="32"/>
      <c r="K32" s="32"/>
    </row>
    <row r="33" spans="2:11" ht="30" x14ac:dyDescent="0.25">
      <c r="B33" s="55" t="s">
        <v>4</v>
      </c>
      <c r="C33" s="56"/>
      <c r="D33" s="15" t="s">
        <v>20</v>
      </c>
      <c r="E33" s="36" t="s">
        <v>18</v>
      </c>
      <c r="F33" s="36" t="s">
        <v>19</v>
      </c>
      <c r="G33" s="36" t="s">
        <v>18</v>
      </c>
      <c r="H33" s="15" t="s">
        <v>11</v>
      </c>
      <c r="I33" s="15" t="s">
        <v>19</v>
      </c>
      <c r="J33" s="15" t="s">
        <v>20</v>
      </c>
      <c r="K33" s="15" t="s">
        <v>12</v>
      </c>
    </row>
    <row r="34" spans="2:11" ht="15" customHeight="1" x14ac:dyDescent="0.25">
      <c r="B34" s="34" t="s">
        <v>5</v>
      </c>
      <c r="C34" s="35"/>
      <c r="D34" s="1"/>
      <c r="E34" s="35"/>
      <c r="F34" s="35"/>
      <c r="G34" s="1"/>
      <c r="H34" s="1"/>
      <c r="I34" s="1"/>
      <c r="J34" s="1"/>
      <c r="K34" s="1"/>
    </row>
    <row r="35" spans="2:11" x14ac:dyDescent="0.25">
      <c r="B35" s="12">
        <v>1000</v>
      </c>
      <c r="C35" s="2" t="s">
        <v>6</v>
      </c>
      <c r="D35" s="3">
        <f t="shared" ref="D35:K35" si="4">D12</f>
        <v>576438951</v>
      </c>
      <c r="E35" s="20">
        <f t="shared" si="4"/>
        <v>608944518</v>
      </c>
      <c r="F35" s="20">
        <f t="shared" si="4"/>
        <v>662778371.73000038</v>
      </c>
      <c r="G35" s="3">
        <f t="shared" si="4"/>
        <v>608944518</v>
      </c>
      <c r="H35" s="3">
        <f t="shared" si="4"/>
        <v>53833853.730000377</v>
      </c>
      <c r="I35" s="3">
        <f t="shared" si="4"/>
        <v>662778371.73000038</v>
      </c>
      <c r="J35" s="3">
        <f t="shared" si="4"/>
        <v>662778371.73000038</v>
      </c>
      <c r="K35" s="3">
        <f t="shared" si="4"/>
        <v>0</v>
      </c>
    </row>
    <row r="36" spans="2:11" x14ac:dyDescent="0.25">
      <c r="B36" s="12">
        <v>2000</v>
      </c>
      <c r="C36" s="2" t="s">
        <v>7</v>
      </c>
      <c r="D36" s="3">
        <f t="shared" ref="D36:K37" si="5">D13+D25</f>
        <v>265654975</v>
      </c>
      <c r="E36" s="20">
        <f t="shared" si="5"/>
        <v>299005234</v>
      </c>
      <c r="F36" s="20">
        <f t="shared" si="5"/>
        <v>389452774.81000006</v>
      </c>
      <c r="G36" s="3">
        <f t="shared" si="5"/>
        <v>299005234</v>
      </c>
      <c r="H36" s="3">
        <f t="shared" si="5"/>
        <v>-71425804.719999969</v>
      </c>
      <c r="I36" s="3">
        <f t="shared" si="5"/>
        <v>227579429.28000003</v>
      </c>
      <c r="J36" s="3">
        <f t="shared" si="5"/>
        <v>227579429.28000003</v>
      </c>
      <c r="K36" s="3">
        <f t="shared" si="5"/>
        <v>0</v>
      </c>
    </row>
    <row r="37" spans="2:11" x14ac:dyDescent="0.25">
      <c r="B37" s="12">
        <v>3000</v>
      </c>
      <c r="C37" s="2" t="s">
        <v>8</v>
      </c>
      <c r="D37" s="3">
        <f t="shared" si="5"/>
        <v>219760959</v>
      </c>
      <c r="E37" s="20">
        <f t="shared" si="5"/>
        <v>221497291</v>
      </c>
      <c r="F37" s="20">
        <f t="shared" si="5"/>
        <v>317197166.43000007</v>
      </c>
      <c r="G37" s="3">
        <f t="shared" si="5"/>
        <v>221497291</v>
      </c>
      <c r="H37" s="3">
        <f t="shared" si="5"/>
        <v>-7033576.4499999285</v>
      </c>
      <c r="I37" s="3">
        <f t="shared" si="5"/>
        <v>214463714.55000007</v>
      </c>
      <c r="J37" s="3">
        <f t="shared" si="5"/>
        <v>214463714.06000006</v>
      </c>
      <c r="K37" s="3">
        <f t="shared" si="5"/>
        <v>0.49000000953674316</v>
      </c>
    </row>
    <row r="38" spans="2:11" x14ac:dyDescent="0.25">
      <c r="B38" s="13">
        <v>4000</v>
      </c>
      <c r="C38" s="9" t="s">
        <v>15</v>
      </c>
      <c r="D38" s="7">
        <f>+D27+D15</f>
        <v>3750</v>
      </c>
      <c r="E38" s="21">
        <f>E27+E15</f>
        <v>31933</v>
      </c>
      <c r="F38" s="21">
        <f t="shared" ref="F38:K38" si="6">+F27+F15</f>
        <v>91864187.340000004</v>
      </c>
      <c r="G38" s="10">
        <f t="shared" si="6"/>
        <v>31933</v>
      </c>
      <c r="H38" s="10">
        <f t="shared" si="6"/>
        <v>91851047.659999996</v>
      </c>
      <c r="I38" s="10">
        <f t="shared" si="6"/>
        <v>91882980.659999996</v>
      </c>
      <c r="J38" s="7">
        <f t="shared" si="6"/>
        <v>91882980.659999996</v>
      </c>
      <c r="K38" s="7">
        <f t="shared" si="6"/>
        <v>0</v>
      </c>
    </row>
    <row r="39" spans="2:11" x14ac:dyDescent="0.25">
      <c r="B39" s="60" t="s">
        <v>13</v>
      </c>
      <c r="C39" s="61"/>
      <c r="D39" s="17"/>
      <c r="E39" s="46"/>
      <c r="F39" s="46"/>
      <c r="G39" s="17"/>
      <c r="H39" s="17"/>
      <c r="I39" s="17"/>
      <c r="J39" s="17"/>
      <c r="K39" s="17"/>
    </row>
    <row r="40" spans="2:11" x14ac:dyDescent="0.25">
      <c r="B40" s="14">
        <v>3000</v>
      </c>
      <c r="C40" s="6" t="s">
        <v>14</v>
      </c>
      <c r="D40" s="3">
        <f>D17</f>
        <v>288421476</v>
      </c>
      <c r="E40" s="22">
        <f t="shared" ref="E40:J40" si="7">E17</f>
        <v>339505000</v>
      </c>
      <c r="F40" s="22">
        <f t="shared" si="7"/>
        <v>282836838.25</v>
      </c>
      <c r="G40" s="7">
        <f t="shared" si="7"/>
        <v>339505000</v>
      </c>
      <c r="H40" s="7">
        <f t="shared" si="7"/>
        <v>-56668161.75</v>
      </c>
      <c r="I40" s="7">
        <f t="shared" si="7"/>
        <v>282836838.25</v>
      </c>
      <c r="J40" s="7">
        <f t="shared" si="7"/>
        <v>282836838.25</v>
      </c>
      <c r="K40" s="3">
        <f>K17</f>
        <v>0</v>
      </c>
    </row>
    <row r="41" spans="2:11" x14ac:dyDescent="0.25">
      <c r="B41" s="44"/>
      <c r="C41" s="44" t="s">
        <v>22</v>
      </c>
      <c r="D41" s="16">
        <f>D35+D36+D37+D38+D40</f>
        <v>1350280111</v>
      </c>
      <c r="E41" s="23">
        <f t="shared" ref="E41:J41" si="8">E35+E36+E37+E38+E40</f>
        <v>1468983976</v>
      </c>
      <c r="F41" s="23">
        <f t="shared" si="8"/>
        <v>1744129338.5600004</v>
      </c>
      <c r="G41" s="16">
        <f t="shared" si="8"/>
        <v>1468983976</v>
      </c>
      <c r="H41" s="16">
        <f t="shared" si="8"/>
        <v>10557358.470000476</v>
      </c>
      <c r="I41" s="16">
        <f t="shared" si="8"/>
        <v>1479541334.4700005</v>
      </c>
      <c r="J41" s="16">
        <f t="shared" si="8"/>
        <v>1479541333.9800007</v>
      </c>
      <c r="K41" s="16">
        <f>K35+K36+K37+K38+K40</f>
        <v>0.49000000953674316</v>
      </c>
    </row>
    <row r="42" spans="2:11" x14ac:dyDescent="0.25">
      <c r="E42" s="4"/>
      <c r="F42" s="4"/>
      <c r="G42" s="4"/>
      <c r="H42" s="4"/>
      <c r="I42" s="4"/>
      <c r="J42" s="4"/>
      <c r="K42" s="4"/>
    </row>
    <row r="43" spans="2:11" x14ac:dyDescent="0.25">
      <c r="E43" s="4"/>
      <c r="F43" s="4"/>
      <c r="G43" s="4"/>
      <c r="H43" s="4"/>
      <c r="I43" s="4"/>
      <c r="J43" s="4"/>
      <c r="K43" s="4"/>
    </row>
    <row r="44" spans="2:11" ht="50.25" customHeight="1" x14ac:dyDescent="0.25">
      <c r="B44" s="47" t="s">
        <v>23</v>
      </c>
      <c r="C44" s="47"/>
      <c r="D44" s="47"/>
      <c r="E44" s="47"/>
      <c r="F44" s="47"/>
      <c r="G44" s="47"/>
      <c r="H44" s="47"/>
      <c r="I44" s="47"/>
      <c r="J44" s="47"/>
      <c r="K44" s="47"/>
    </row>
    <row r="46" spans="2:11" ht="36" customHeight="1" x14ac:dyDescent="0.25">
      <c r="B46" s="47" t="s">
        <v>28</v>
      </c>
      <c r="C46" s="47"/>
      <c r="D46" s="47"/>
      <c r="E46" s="47"/>
      <c r="F46" s="47"/>
      <c r="G46" s="47"/>
      <c r="H46" s="47"/>
      <c r="I46" s="47"/>
      <c r="J46" s="47"/>
      <c r="K46" s="47"/>
    </row>
  </sheetData>
  <mergeCells count="18">
    <mergeCell ref="B32:C32"/>
    <mergeCell ref="B33:C33"/>
    <mergeCell ref="B39:C39"/>
    <mergeCell ref="B44:K44"/>
    <mergeCell ref="B46:K46"/>
    <mergeCell ref="B10:C10"/>
    <mergeCell ref="B16:C16"/>
    <mergeCell ref="B21:C21"/>
    <mergeCell ref="B22:C22"/>
    <mergeCell ref="B23:C23"/>
    <mergeCell ref="B31:C31"/>
    <mergeCell ref="B3:K3"/>
    <mergeCell ref="B4:K4"/>
    <mergeCell ref="B5:K5"/>
    <mergeCell ref="B6:K6"/>
    <mergeCell ref="B8:C8"/>
    <mergeCell ref="B9:C9"/>
    <mergeCell ref="G9:K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3er trim</vt:lpstr>
      <vt:lpstr>4to Trim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 Murrieta</dc:creator>
  <cp:lastModifiedBy>JOSE GUADALUPE LUNA PEREZ</cp:lastModifiedBy>
  <cp:lastPrinted>2020-09-02T18:40:24Z</cp:lastPrinted>
  <dcterms:created xsi:type="dcterms:W3CDTF">2020-04-23T22:32:13Z</dcterms:created>
  <dcterms:modified xsi:type="dcterms:W3CDTF">2022-01-27T20:35:53Z</dcterms:modified>
</cp:coreProperties>
</file>