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eyesca\Desktop\TRANSPARENCIA REQUERIMIENTO\SRF\"/>
    </mc:Choice>
  </mc:AlternateContent>
  <xr:revisionPtr revIDLastSave="0" documentId="8_{3AD7E272-8763-4B9E-A8FC-FD24773ABA99}" xr6:coauthVersionLast="47" xr6:coauthVersionMax="47" xr10:uidLastSave="{00000000-0000-0000-0000-000000000000}"/>
  <bookViews>
    <workbookView xWindow="-120" yWindow="-120" windowWidth="24240" windowHeight="13140" xr2:uid="{862A7653-E863-4E74-8245-38873CC24997}"/>
  </bookViews>
  <sheets>
    <sheet name="1er Tri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" l="1"/>
  <c r="D39" i="1"/>
  <c r="D38" i="1"/>
  <c r="D37" i="1"/>
  <c r="D36" i="1"/>
  <c r="D29" i="1"/>
  <c r="D19" i="1"/>
  <c r="D43" i="1" l="1"/>
  <c r="L16" i="1" l="1"/>
  <c r="I16" i="1"/>
  <c r="F40" i="1"/>
  <c r="F19" i="1" l="1"/>
  <c r="G19" i="1"/>
  <c r="H19" i="1"/>
  <c r="J19" i="1"/>
  <c r="K19" i="1"/>
  <c r="E19" i="1"/>
  <c r="K42" i="1" l="1"/>
  <c r="J42" i="1"/>
  <c r="H42" i="1"/>
  <c r="G42" i="1"/>
  <c r="F42" i="1"/>
  <c r="E42" i="1"/>
  <c r="K39" i="1"/>
  <c r="J39" i="1"/>
  <c r="H39" i="1"/>
  <c r="G39" i="1"/>
  <c r="F39" i="1"/>
  <c r="E39" i="1"/>
  <c r="K38" i="1"/>
  <c r="J38" i="1"/>
  <c r="H38" i="1"/>
  <c r="G38" i="1"/>
  <c r="F38" i="1"/>
  <c r="E38" i="1"/>
  <c r="K37" i="1"/>
  <c r="J37" i="1"/>
  <c r="H37" i="1"/>
  <c r="G37" i="1"/>
  <c r="F37" i="1"/>
  <c r="E37" i="1"/>
  <c r="K36" i="1"/>
  <c r="J36" i="1"/>
  <c r="H36" i="1"/>
  <c r="G36" i="1"/>
  <c r="F36" i="1"/>
  <c r="E36" i="1"/>
  <c r="K29" i="1"/>
  <c r="J29" i="1"/>
  <c r="H29" i="1"/>
  <c r="G29" i="1"/>
  <c r="F29" i="1"/>
  <c r="E29" i="1"/>
  <c r="L28" i="1"/>
  <c r="I28" i="1"/>
  <c r="L27" i="1"/>
  <c r="I27" i="1"/>
  <c r="L26" i="1"/>
  <c r="I26" i="1"/>
  <c r="L18" i="1"/>
  <c r="L42" i="1" s="1"/>
  <c r="I18" i="1"/>
  <c r="I42" i="1" s="1"/>
  <c r="L15" i="1"/>
  <c r="I15" i="1"/>
  <c r="L14" i="1"/>
  <c r="I14" i="1"/>
  <c r="L13" i="1"/>
  <c r="I13" i="1"/>
  <c r="L12" i="1"/>
  <c r="I12" i="1"/>
  <c r="F43" i="1" l="1"/>
  <c r="L37" i="1"/>
  <c r="I38" i="1"/>
  <c r="I37" i="1"/>
  <c r="K43" i="1"/>
  <c r="J43" i="1"/>
  <c r="H43" i="1"/>
  <c r="G43" i="1"/>
  <c r="I39" i="1"/>
  <c r="I19" i="1"/>
  <c r="L36" i="1"/>
  <c r="L19" i="1"/>
  <c r="L38" i="1"/>
  <c r="L39" i="1"/>
  <c r="I29" i="1"/>
  <c r="L29" i="1"/>
  <c r="E43" i="1"/>
  <c r="I36" i="1"/>
  <c r="I43" i="1" l="1"/>
  <c r="L43" i="1"/>
</calcChain>
</file>

<file path=xl/sharedStrings.xml><?xml version="1.0" encoding="utf-8"?>
<sst xmlns="http://schemas.openxmlformats.org/spreadsheetml/2006/main" count="68" uniqueCount="30">
  <si>
    <t>Hospital Regional de Alta Especialidad del Bajio</t>
  </si>
  <si>
    <t>Cifras Preliminares</t>
  </si>
  <si>
    <t>(pesos)</t>
  </si>
  <si>
    <t>Recursos Fiscales</t>
  </si>
  <si>
    <t>Anual</t>
  </si>
  <si>
    <t>Tipo y Objeto del Gasto</t>
  </si>
  <si>
    <t>Ejercido</t>
  </si>
  <si>
    <t>Autorizado</t>
  </si>
  <si>
    <t>Modificado</t>
  </si>
  <si>
    <t>Ampliaciones/Reducciones</t>
  </si>
  <si>
    <t>Disponible</t>
  </si>
  <si>
    <t>GASTO CORRIENTE</t>
  </si>
  <si>
    <t>Servicios Personales</t>
  </si>
  <si>
    <t>Materiales y Suministros</t>
  </si>
  <si>
    <t>Servicios Generales</t>
  </si>
  <si>
    <t>TRANSFERENCIAS, ASIGNACIONES, SUBSIDIOS Y OTRAS AYUDAS</t>
  </si>
  <si>
    <t>GASTO DE CAPITAL</t>
  </si>
  <si>
    <t>Servicios Generales (PPS)</t>
  </si>
  <si>
    <t>TOTAL</t>
  </si>
  <si>
    <t>Recursos Propios</t>
  </si>
  <si>
    <t>Al Periodo</t>
  </si>
  <si>
    <t>Transferencias Asignaciones Subsidios y Otras Ayudas</t>
  </si>
  <si>
    <t xml:space="preserve">TOTAL </t>
  </si>
  <si>
    <t>Fiscal + Propio</t>
  </si>
  <si>
    <t>INVERSIONES FINANCIERAS Y OTRAS PROVISIONES</t>
  </si>
  <si>
    <t>El Presupuesto Original autorizado para el Ejercicio Fiscal 2022 es por $ 1,379,626,385.00. Recurso Fiscal $ 1,359,626,385.00 distribuidos en el capitulo 1000 $ 631,518,381.00, en  el  2000  $ 126,366,236.00 , en el 3000 $ 102,444,829.00 y en el PPS $ 347,013,000.00; y de recurso propio $ 20,000,000.00 distribuidos en el capitulo 2000 $ 4,714,346.00, en el 3000  $ 15,253,718.00 y en el  4000 $ 31,936.00</t>
  </si>
  <si>
    <t>Al periodo se ha ejercido un total de $ 266,231,551.72; de Recurso Fiscal $ 264,117,162.31 distribuidos en el capitulo 1000 $ 143,900,779.90, en el  2000 $ 32,857,096.21,  en el 3000 $ 26,605,734.99 y en el PPS $ 60,753,551.21; de Recursos Propios $ 2,114,389.41, distrubuidos en el capitulo 2000 $ 280,156.3,  en el 3000 $ 1,834,233.11</t>
  </si>
  <si>
    <t>Estado del Ejercicio del Presupuesto 1er trimestre 2022</t>
  </si>
  <si>
    <t>Al Periodo 2022</t>
  </si>
  <si>
    <t>Anual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</si>
</sst>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"/>
  </numFmts>
  <fonts count="4" x14ac:knownFonts="1"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4" fontId="0" fillId="0" borderId="12" xfId="0" applyNumberFormat="1" applyBorder="1"/>
    <xf numFmtId="4" fontId="0" fillId="0" borderId="10" xfId="0" applyNumberFormat="1" applyBorder="1"/>
    <xf numFmtId="4" fontId="3" fillId="0" borderId="10" xfId="0" applyNumberFormat="1" applyFont="1" applyBorder="1"/>
    <xf numFmtId="4" fontId="0" fillId="0" borderId="13" xfId="0" applyNumberFormat="1" applyBorder="1"/>
    <xf numFmtId="0" fontId="0" fillId="0" borderId="14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0" borderId="15" xfId="0" applyNumberFormat="1" applyBorder="1"/>
    <xf numFmtId="0" fontId="2" fillId="5" borderId="15" xfId="0" applyFont="1" applyFill="1" applyBorder="1" applyAlignment="1">
      <alignment horizontal="center"/>
    </xf>
    <xf numFmtId="0" fontId="0" fillId="0" borderId="15" xfId="0" applyBorder="1"/>
    <xf numFmtId="4" fontId="0" fillId="4" borderId="13" xfId="0" applyNumberFormat="1" applyFill="1" applyBorder="1"/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/>
    <xf numFmtId="4" fontId="0" fillId="0" borderId="11" xfId="0" applyNumberFormat="1" applyBorder="1"/>
    <xf numFmtId="4" fontId="0" fillId="0" borderId="14" xfId="0" applyNumberFormat="1" applyBorder="1"/>
    <xf numFmtId="16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4" fontId="2" fillId="5" borderId="13" xfId="0" applyNumberFormat="1" applyFont="1" applyFill="1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/>
    </xf>
    <xf numFmtId="4" fontId="0" fillId="0" borderId="2" xfId="0" applyNumberFormat="1" applyBorder="1"/>
    <xf numFmtId="0" fontId="2" fillId="0" borderId="6" xfId="0" applyFont="1" applyBorder="1" applyAlignment="1">
      <alignment horizontal="center" wrapText="1"/>
    </xf>
    <xf numFmtId="0" fontId="0" fillId="0" borderId="0" xfId="0" applyBorder="1"/>
    <xf numFmtId="4" fontId="0" fillId="0" borderId="6" xfId="0" applyNumberFormat="1" applyBorder="1"/>
    <xf numFmtId="4" fontId="0" fillId="0" borderId="0" xfId="0" applyNumberFormat="1" applyBorder="1"/>
    <xf numFmtId="4" fontId="0" fillId="4" borderId="0" xfId="0" applyNumberFormat="1" applyFill="1" applyBorder="1"/>
    <xf numFmtId="0" fontId="0" fillId="3" borderId="9" xfId="0" applyFill="1" applyBorder="1" applyAlignment="1">
      <alignment horizontal="center" vertical="center" wrapText="1"/>
    </xf>
    <xf numFmtId="4" fontId="0" fillId="0" borderId="9" xfId="0" applyNumberFormat="1" applyBorder="1"/>
    <xf numFmtId="0" fontId="0" fillId="3" borderId="9" xfId="0" applyFill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0" fillId="0" borderId="6" xfId="0" applyBorder="1"/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2AEB9-20B8-453A-A89A-1A0893D487AA}">
  <dimension ref="A3:N50"/>
  <sheetViews>
    <sheetView tabSelected="1" topLeftCell="B34" zoomScale="106" zoomScaleNormal="106" workbookViewId="0">
      <selection activeCell="D52" sqref="D52"/>
    </sheetView>
  </sheetViews>
  <sheetFormatPr baseColWidth="10" defaultRowHeight="15" x14ac:dyDescent="0.25"/>
  <cols>
    <col min="1" max="1" width="7.5703125" customWidth="1"/>
    <col min="3" max="3" width="48.85546875" customWidth="1"/>
    <col min="4" max="4" width="16" bestFit="1" customWidth="1"/>
    <col min="5" max="5" width="15.7109375" customWidth="1"/>
    <col min="6" max="7" width="16" bestFit="1" customWidth="1"/>
    <col min="8" max="8" width="16.7109375" customWidth="1"/>
    <col min="9" max="9" width="14.85546875" customWidth="1"/>
    <col min="10" max="10" width="15.7109375" customWidth="1"/>
    <col min="11" max="11" width="16" bestFit="1" customWidth="1"/>
    <col min="12" max="12" width="15.28515625" bestFit="1" customWidth="1"/>
  </cols>
  <sheetData>
    <row r="3" spans="1:12" ht="18.75" x14ac:dyDescent="0.3">
      <c r="B3" s="48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x14ac:dyDescent="0.25">
      <c r="B4" s="49" t="s">
        <v>27</v>
      </c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x14ac:dyDescent="0.25">
      <c r="B5" s="49" t="s">
        <v>1</v>
      </c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x14ac:dyDescent="0.25">
      <c r="B6" s="49" t="s">
        <v>2</v>
      </c>
      <c r="C6" s="49"/>
      <c r="D6" s="49"/>
      <c r="E6" s="49"/>
      <c r="F6" s="49"/>
      <c r="G6" s="49"/>
      <c r="H6" s="49"/>
      <c r="I6" s="49"/>
      <c r="J6" s="49"/>
      <c r="K6" s="49"/>
      <c r="L6" s="49"/>
    </row>
    <row r="8" spans="1:12" x14ac:dyDescent="0.25">
      <c r="B8" s="47"/>
      <c r="C8" s="47"/>
      <c r="D8" s="34"/>
      <c r="F8" s="1"/>
      <c r="G8" s="1"/>
      <c r="H8" s="1"/>
      <c r="I8" s="1"/>
      <c r="J8" s="1"/>
      <c r="K8" s="1"/>
      <c r="L8" s="1"/>
    </row>
    <row r="9" spans="1:12" x14ac:dyDescent="0.25">
      <c r="B9" s="50" t="s">
        <v>3</v>
      </c>
      <c r="C9" s="50"/>
      <c r="D9" s="2">
        <v>2020</v>
      </c>
      <c r="E9" s="2">
        <v>2021</v>
      </c>
      <c r="F9" s="51" t="s">
        <v>4</v>
      </c>
      <c r="G9" s="53"/>
      <c r="H9" s="51" t="s">
        <v>28</v>
      </c>
      <c r="I9" s="52"/>
      <c r="J9" s="52"/>
      <c r="K9" s="52"/>
      <c r="L9" s="53"/>
    </row>
    <row r="10" spans="1:12" ht="30" x14ac:dyDescent="0.25">
      <c r="A10" s="4"/>
      <c r="B10" s="54" t="s">
        <v>5</v>
      </c>
      <c r="C10" s="55"/>
      <c r="D10" s="41" t="s">
        <v>6</v>
      </c>
      <c r="E10" s="5" t="s">
        <v>6</v>
      </c>
      <c r="F10" s="43" t="s">
        <v>7</v>
      </c>
      <c r="G10" s="6" t="s">
        <v>8</v>
      </c>
      <c r="H10" s="43" t="s">
        <v>7</v>
      </c>
      <c r="I10" s="5" t="s">
        <v>9</v>
      </c>
      <c r="J10" s="5" t="s">
        <v>8</v>
      </c>
      <c r="K10" s="5" t="s">
        <v>6</v>
      </c>
      <c r="L10" s="41" t="s">
        <v>10</v>
      </c>
    </row>
    <row r="11" spans="1:12" ht="15" customHeight="1" x14ac:dyDescent="0.25">
      <c r="B11" s="7" t="s">
        <v>11</v>
      </c>
      <c r="C11" s="36"/>
      <c r="D11" s="42"/>
      <c r="E11" s="38"/>
      <c r="F11" s="44"/>
      <c r="G11" s="36"/>
      <c r="H11" s="9"/>
      <c r="I11" s="45"/>
      <c r="J11" s="9"/>
      <c r="K11" s="45"/>
      <c r="L11" s="9"/>
    </row>
    <row r="12" spans="1:12" x14ac:dyDescent="0.25">
      <c r="B12" s="11">
        <v>1000</v>
      </c>
      <c r="C12" s="37" t="s">
        <v>12</v>
      </c>
      <c r="D12" s="14">
        <v>576438951</v>
      </c>
      <c r="E12" s="39">
        <v>662625647</v>
      </c>
      <c r="F12" s="14">
        <v>631518381</v>
      </c>
      <c r="G12" s="40">
        <v>650023633.95000005</v>
      </c>
      <c r="H12" s="14">
        <v>134508187</v>
      </c>
      <c r="I12" s="39">
        <f>J12-H12</f>
        <v>9393536.3499999642</v>
      </c>
      <c r="J12" s="14">
        <v>143901723.34999996</v>
      </c>
      <c r="K12" s="39">
        <v>143900779.89999998</v>
      </c>
      <c r="L12" s="14">
        <f>J12-K12</f>
        <v>943.44999998807907</v>
      </c>
    </row>
    <row r="13" spans="1:12" x14ac:dyDescent="0.25">
      <c r="B13" s="11">
        <v>2000</v>
      </c>
      <c r="C13" s="37" t="s">
        <v>13</v>
      </c>
      <c r="D13" s="14">
        <v>125116316</v>
      </c>
      <c r="E13" s="39">
        <v>212242830</v>
      </c>
      <c r="F13" s="14">
        <v>126366236</v>
      </c>
      <c r="G13" s="40">
        <v>112863881.45999999</v>
      </c>
      <c r="H13" s="14">
        <v>36907892</v>
      </c>
      <c r="I13" s="39">
        <f t="shared" ref="I13:I18" si="0">J13-H13</f>
        <v>-79074.560000002384</v>
      </c>
      <c r="J13" s="15">
        <v>36828817.439999998</v>
      </c>
      <c r="K13" s="39">
        <v>32857096.210000001</v>
      </c>
      <c r="L13" s="15">
        <f>J13-K13</f>
        <v>3971721.2299999967</v>
      </c>
    </row>
    <row r="14" spans="1:12" x14ac:dyDescent="0.25">
      <c r="B14" s="11">
        <v>3000</v>
      </c>
      <c r="C14" s="37" t="s">
        <v>14</v>
      </c>
      <c r="D14" s="14">
        <v>127167676</v>
      </c>
      <c r="E14" s="39">
        <v>194434666</v>
      </c>
      <c r="F14" s="14">
        <v>102444829</v>
      </c>
      <c r="G14" s="40">
        <v>135947183.54000002</v>
      </c>
      <c r="H14" s="14">
        <v>26504353</v>
      </c>
      <c r="I14" s="39">
        <f t="shared" si="0"/>
        <v>708409.56000000238</v>
      </c>
      <c r="J14" s="14">
        <v>27212762.560000002</v>
      </c>
      <c r="K14" s="39">
        <v>26605734.990000002</v>
      </c>
      <c r="L14" s="14">
        <f>J14-K14</f>
        <v>607027.5700000003</v>
      </c>
    </row>
    <row r="15" spans="1:12" x14ac:dyDescent="0.25">
      <c r="B15" s="17">
        <v>4000</v>
      </c>
      <c r="C15" s="18" t="s">
        <v>15</v>
      </c>
      <c r="D15" s="16">
        <v>0</v>
      </c>
      <c r="E15" s="19">
        <v>91832254</v>
      </c>
      <c r="F15" s="16">
        <v>0</v>
      </c>
      <c r="G15" s="19">
        <v>0</v>
      </c>
      <c r="H15" s="16">
        <v>0</v>
      </c>
      <c r="I15" s="19">
        <f t="shared" si="0"/>
        <v>0</v>
      </c>
      <c r="J15" s="16">
        <v>0</v>
      </c>
      <c r="K15" s="19">
        <v>0</v>
      </c>
      <c r="L15" s="16">
        <f>J15-K15</f>
        <v>0</v>
      </c>
    </row>
    <row r="16" spans="1:12" x14ac:dyDescent="0.25">
      <c r="B16" s="17">
        <v>7000</v>
      </c>
      <c r="C16" s="18" t="s">
        <v>24</v>
      </c>
      <c r="D16" s="16">
        <v>0</v>
      </c>
      <c r="E16" s="19">
        <v>0</v>
      </c>
      <c r="F16" s="35">
        <v>152283939</v>
      </c>
      <c r="G16" s="19">
        <v>0</v>
      </c>
      <c r="H16" s="35">
        <v>30380657</v>
      </c>
      <c r="I16" s="19">
        <f t="shared" si="0"/>
        <v>-30380657</v>
      </c>
      <c r="J16" s="35">
        <v>0</v>
      </c>
      <c r="K16" s="19">
        <v>0</v>
      </c>
      <c r="L16" s="35">
        <f>J16-K16</f>
        <v>0</v>
      </c>
    </row>
    <row r="17" spans="2:14" x14ac:dyDescent="0.25">
      <c r="B17" s="56" t="s">
        <v>16</v>
      </c>
      <c r="C17" s="57"/>
      <c r="D17" s="21"/>
      <c r="E17" s="21"/>
      <c r="F17" s="21"/>
      <c r="G17" s="21"/>
      <c r="H17" s="21"/>
      <c r="I17" s="21"/>
      <c r="J17" s="21"/>
      <c r="K17" s="21"/>
      <c r="L17" s="21"/>
    </row>
    <row r="18" spans="2:14" x14ac:dyDescent="0.25">
      <c r="B18" s="17">
        <v>3000</v>
      </c>
      <c r="C18" s="22" t="s">
        <v>17</v>
      </c>
      <c r="D18" s="16">
        <v>288421476</v>
      </c>
      <c r="E18" s="16">
        <v>282836839</v>
      </c>
      <c r="F18" s="16">
        <v>347013000</v>
      </c>
      <c r="G18" s="23">
        <v>327013000</v>
      </c>
      <c r="H18" s="16">
        <v>72000000</v>
      </c>
      <c r="I18" s="16">
        <f t="shared" si="0"/>
        <v>24000000</v>
      </c>
      <c r="J18" s="16">
        <v>96000000</v>
      </c>
      <c r="K18" s="16">
        <v>60753551.210000001</v>
      </c>
      <c r="L18" s="16">
        <f>J18-K18</f>
        <v>35246448.789999999</v>
      </c>
    </row>
    <row r="19" spans="2:14" x14ac:dyDescent="0.25">
      <c r="B19" s="24"/>
      <c r="C19" s="24" t="s">
        <v>18</v>
      </c>
      <c r="D19" s="25">
        <f>D12+D13+D14+D18+D15</f>
        <v>1117144419</v>
      </c>
      <c r="E19" s="25">
        <f>E12+E13+E14+E18+E15+E16</f>
        <v>1443972236</v>
      </c>
      <c r="F19" s="25">
        <f t="shared" ref="F19:L19" si="1">F12+F13+F14+F18+F15+F16</f>
        <v>1359626385</v>
      </c>
      <c r="G19" s="25">
        <f t="shared" si="1"/>
        <v>1225847698.95</v>
      </c>
      <c r="H19" s="25">
        <f t="shared" si="1"/>
        <v>300301089</v>
      </c>
      <c r="I19" s="25">
        <f t="shared" si="1"/>
        <v>3642214.3499999642</v>
      </c>
      <c r="J19" s="25">
        <f t="shared" si="1"/>
        <v>303943303.34999996</v>
      </c>
      <c r="K19" s="25">
        <f t="shared" si="1"/>
        <v>264117162.31</v>
      </c>
      <c r="L19" s="25">
        <f t="shared" si="1"/>
        <v>39826141.039999984</v>
      </c>
    </row>
    <row r="22" spans="2:14" x14ac:dyDescent="0.25">
      <c r="B22" s="47"/>
      <c r="C22" s="47"/>
      <c r="F22" s="1"/>
      <c r="G22" s="1"/>
      <c r="H22" s="1"/>
      <c r="I22" s="1"/>
      <c r="J22" s="1"/>
      <c r="K22" s="1"/>
      <c r="L22" s="1"/>
    </row>
    <row r="23" spans="2:14" x14ac:dyDescent="0.25">
      <c r="B23" s="50" t="s">
        <v>19</v>
      </c>
      <c r="C23" s="50"/>
      <c r="D23" s="2">
        <v>2020</v>
      </c>
      <c r="E23" s="2">
        <v>2021</v>
      </c>
      <c r="F23" s="51" t="s">
        <v>4</v>
      </c>
      <c r="G23" s="53"/>
      <c r="H23" s="3" t="s">
        <v>20</v>
      </c>
      <c r="I23" s="3"/>
      <c r="J23" s="3"/>
      <c r="K23" s="3"/>
      <c r="L23" s="3"/>
    </row>
    <row r="24" spans="2:14" ht="30" x14ac:dyDescent="0.25">
      <c r="B24" s="58" t="s">
        <v>5</v>
      </c>
      <c r="C24" s="59"/>
      <c r="D24" s="5" t="s">
        <v>6</v>
      </c>
      <c r="E24" s="5" t="s">
        <v>6</v>
      </c>
      <c r="F24" s="6" t="s">
        <v>7</v>
      </c>
      <c r="G24" s="6" t="s">
        <v>8</v>
      </c>
      <c r="H24" s="6" t="s">
        <v>7</v>
      </c>
      <c r="I24" s="5" t="s">
        <v>9</v>
      </c>
      <c r="J24" s="5" t="s">
        <v>8</v>
      </c>
      <c r="K24" s="5" t="s">
        <v>6</v>
      </c>
      <c r="L24" s="5" t="s">
        <v>10</v>
      </c>
    </row>
    <row r="25" spans="2:14" ht="15" customHeight="1" x14ac:dyDescent="0.25">
      <c r="B25" s="7" t="s">
        <v>11</v>
      </c>
      <c r="C25" s="8"/>
      <c r="D25" s="9"/>
      <c r="E25" s="9"/>
      <c r="F25" s="8"/>
      <c r="G25" s="8"/>
      <c r="H25" s="9"/>
      <c r="I25" s="10"/>
      <c r="J25" s="10"/>
      <c r="K25" s="10"/>
      <c r="L25" s="9"/>
    </row>
    <row r="26" spans="2:14" x14ac:dyDescent="0.25">
      <c r="B26" s="11">
        <v>2000</v>
      </c>
      <c r="C26" s="12" t="s">
        <v>13</v>
      </c>
      <c r="D26" s="14">
        <v>140538659</v>
      </c>
      <c r="E26" s="14">
        <v>17116014</v>
      </c>
      <c r="F26" s="14">
        <v>4714346</v>
      </c>
      <c r="G26" s="14">
        <v>4714346</v>
      </c>
      <c r="H26" s="14">
        <v>4208034</v>
      </c>
      <c r="I26" s="14">
        <f>J26-H26</f>
        <v>-3927877.7</v>
      </c>
      <c r="J26" s="14">
        <v>280156.3</v>
      </c>
      <c r="K26" s="14">
        <v>280156.3</v>
      </c>
      <c r="L26" s="14">
        <f>J26-K26</f>
        <v>0</v>
      </c>
    </row>
    <row r="27" spans="2:14" x14ac:dyDescent="0.25">
      <c r="B27" s="11">
        <v>3000</v>
      </c>
      <c r="C27" t="s">
        <v>14</v>
      </c>
      <c r="D27" s="14">
        <v>92593283</v>
      </c>
      <c r="E27" s="14">
        <v>20876090</v>
      </c>
      <c r="F27" s="26">
        <v>15253718</v>
      </c>
      <c r="G27" s="26">
        <v>15253718</v>
      </c>
      <c r="H27" s="26">
        <v>4378801</v>
      </c>
      <c r="I27" s="14">
        <f t="shared" ref="I27:I28" si="2">J27-H27</f>
        <v>-2544567.8899999997</v>
      </c>
      <c r="J27" s="14">
        <v>1834233.1100000006</v>
      </c>
      <c r="K27" s="14">
        <v>1834233.1100000006</v>
      </c>
      <c r="L27" s="14">
        <f>J27-K27</f>
        <v>0</v>
      </c>
    </row>
    <row r="28" spans="2:14" x14ac:dyDescent="0.25">
      <c r="B28" s="17">
        <v>4000</v>
      </c>
      <c r="C28" s="18" t="s">
        <v>21</v>
      </c>
      <c r="D28" s="16">
        <v>3750</v>
      </c>
      <c r="E28" s="16">
        <v>31933</v>
      </c>
      <c r="F28" s="27">
        <v>31936</v>
      </c>
      <c r="G28" s="27">
        <v>31936</v>
      </c>
      <c r="H28" s="27">
        <v>10646</v>
      </c>
      <c r="I28" s="16">
        <f t="shared" si="2"/>
        <v>-10646</v>
      </c>
      <c r="J28" s="27">
        <v>0</v>
      </c>
      <c r="K28" s="16">
        <v>0</v>
      </c>
      <c r="L28" s="14">
        <f>J28-K28</f>
        <v>0</v>
      </c>
      <c r="N28" s="28"/>
    </row>
    <row r="29" spans="2:14" x14ac:dyDescent="0.25">
      <c r="B29" s="24"/>
      <c r="C29" s="24" t="s">
        <v>22</v>
      </c>
      <c r="D29" s="25">
        <f>SUM(D26:D28)</f>
        <v>233135692</v>
      </c>
      <c r="E29" s="25">
        <f>SUM(E26:E28)</f>
        <v>38024037</v>
      </c>
      <c r="F29" s="25">
        <f>SUM(F26:F28)</f>
        <v>20000000</v>
      </c>
      <c r="G29" s="25">
        <f>SUM(G26:G28)</f>
        <v>20000000</v>
      </c>
      <c r="H29" s="25">
        <f t="shared" ref="H29:K29" si="3">SUM(H26:H28)</f>
        <v>8597481</v>
      </c>
      <c r="I29" s="25">
        <f t="shared" si="3"/>
        <v>-6483091.5899999999</v>
      </c>
      <c r="J29" s="25">
        <f>SUM(J26:J28)</f>
        <v>2114389.4100000006</v>
      </c>
      <c r="K29" s="25">
        <f t="shared" si="3"/>
        <v>2114389.4100000006</v>
      </c>
      <c r="L29" s="25">
        <f>SUM(L26:L28)</f>
        <v>0</v>
      </c>
    </row>
    <row r="30" spans="2:14" x14ac:dyDescent="0.25">
      <c r="L30" s="29"/>
    </row>
    <row r="31" spans="2:14" x14ac:dyDescent="0.25">
      <c r="J31" s="29"/>
      <c r="L31" s="29"/>
    </row>
    <row r="32" spans="2:14" x14ac:dyDescent="0.25">
      <c r="B32" s="47"/>
      <c r="C32" s="47"/>
      <c r="D32" s="30"/>
      <c r="E32" s="30"/>
      <c r="F32" s="1"/>
      <c r="G32" s="1"/>
      <c r="H32" s="1"/>
      <c r="I32" s="1"/>
      <c r="J32" s="1"/>
      <c r="K32" s="1"/>
      <c r="L32" s="1"/>
    </row>
    <row r="33" spans="2:12" x14ac:dyDescent="0.25">
      <c r="B33" s="50" t="s">
        <v>23</v>
      </c>
      <c r="C33" s="50"/>
      <c r="D33" s="2">
        <v>2020</v>
      </c>
      <c r="E33" s="2">
        <v>2021</v>
      </c>
      <c r="F33" s="51" t="s">
        <v>29</v>
      </c>
      <c r="G33" s="53"/>
      <c r="H33" s="51" t="s">
        <v>20</v>
      </c>
      <c r="I33" s="52"/>
      <c r="J33" s="52"/>
      <c r="K33" s="52"/>
      <c r="L33" s="53"/>
    </row>
    <row r="34" spans="2:12" ht="30" x14ac:dyDescent="0.25">
      <c r="B34" s="58" t="s">
        <v>5</v>
      </c>
      <c r="C34" s="59"/>
      <c r="D34" s="5" t="s">
        <v>6</v>
      </c>
      <c r="E34" s="5" t="s">
        <v>6</v>
      </c>
      <c r="F34" s="6" t="s">
        <v>7</v>
      </c>
      <c r="G34" s="6" t="s">
        <v>8</v>
      </c>
      <c r="H34" s="6" t="s">
        <v>7</v>
      </c>
      <c r="I34" s="5" t="s">
        <v>9</v>
      </c>
      <c r="J34" s="5" t="s">
        <v>8</v>
      </c>
      <c r="K34" s="5" t="s">
        <v>6</v>
      </c>
      <c r="L34" s="5" t="s">
        <v>10</v>
      </c>
    </row>
    <row r="35" spans="2:12" ht="15" customHeight="1" x14ac:dyDescent="0.25">
      <c r="B35" s="7" t="s">
        <v>11</v>
      </c>
      <c r="C35" s="8"/>
      <c r="D35" s="9"/>
      <c r="E35" s="9"/>
      <c r="F35" s="44"/>
      <c r="G35" s="8"/>
      <c r="H35" s="9"/>
      <c r="I35" s="9"/>
      <c r="J35" s="9"/>
      <c r="K35" s="9"/>
      <c r="L35" s="9"/>
    </row>
    <row r="36" spans="2:12" x14ac:dyDescent="0.25">
      <c r="B36" s="11">
        <v>1000</v>
      </c>
      <c r="C36" s="12" t="s">
        <v>12</v>
      </c>
      <c r="D36" s="14">
        <f>D12</f>
        <v>576438951</v>
      </c>
      <c r="E36" s="14">
        <f t="shared" ref="E36:L36" si="4">E12</f>
        <v>662625647</v>
      </c>
      <c r="F36" s="14">
        <f t="shared" si="4"/>
        <v>631518381</v>
      </c>
      <c r="G36" s="13">
        <f t="shared" si="4"/>
        <v>650023633.95000005</v>
      </c>
      <c r="H36" s="14">
        <f t="shared" si="4"/>
        <v>134508187</v>
      </c>
      <c r="I36" s="14">
        <f t="shared" si="4"/>
        <v>9393536.3499999642</v>
      </c>
      <c r="J36" s="14">
        <f t="shared" si="4"/>
        <v>143901723.34999996</v>
      </c>
      <c r="K36" s="14">
        <f t="shared" si="4"/>
        <v>143900779.89999998</v>
      </c>
      <c r="L36" s="14">
        <f t="shared" si="4"/>
        <v>943.44999998807907</v>
      </c>
    </row>
    <row r="37" spans="2:12" x14ac:dyDescent="0.25">
      <c r="B37" s="11">
        <v>2000</v>
      </c>
      <c r="C37" s="12" t="s">
        <v>13</v>
      </c>
      <c r="D37" s="14">
        <f>D13+D26</f>
        <v>265654975</v>
      </c>
      <c r="E37" s="14">
        <f t="shared" ref="E37:L38" si="5">E13+E26</f>
        <v>229358844</v>
      </c>
      <c r="F37" s="14">
        <f t="shared" si="5"/>
        <v>131080582</v>
      </c>
      <c r="G37" s="13">
        <f t="shared" si="5"/>
        <v>117578227.45999999</v>
      </c>
      <c r="H37" s="14">
        <f t="shared" si="5"/>
        <v>41115926</v>
      </c>
      <c r="I37" s="14">
        <f t="shared" si="5"/>
        <v>-4006952.2600000026</v>
      </c>
      <c r="J37" s="14">
        <f t="shared" si="5"/>
        <v>37108973.739999995</v>
      </c>
      <c r="K37" s="14">
        <f t="shared" si="5"/>
        <v>33137252.510000002</v>
      </c>
      <c r="L37" s="14">
        <f t="shared" si="5"/>
        <v>3971721.2299999967</v>
      </c>
    </row>
    <row r="38" spans="2:12" x14ac:dyDescent="0.25">
      <c r="B38" s="11">
        <v>3000</v>
      </c>
      <c r="C38" s="12" t="s">
        <v>14</v>
      </c>
      <c r="D38" s="14">
        <f>D14+D27</f>
        <v>219760959</v>
      </c>
      <c r="E38" s="14">
        <f t="shared" si="5"/>
        <v>215310756</v>
      </c>
      <c r="F38" s="14">
        <f t="shared" si="5"/>
        <v>117698547</v>
      </c>
      <c r="G38" s="13">
        <f t="shared" si="5"/>
        <v>151200901.54000002</v>
      </c>
      <c r="H38" s="14">
        <f t="shared" si="5"/>
        <v>30883154</v>
      </c>
      <c r="I38" s="14">
        <f t="shared" si="5"/>
        <v>-1836158.3299999973</v>
      </c>
      <c r="J38" s="14">
        <f t="shared" si="5"/>
        <v>29046995.670000002</v>
      </c>
      <c r="K38" s="14">
        <f t="shared" si="5"/>
        <v>28439968.100000001</v>
      </c>
      <c r="L38" s="14">
        <f t="shared" si="5"/>
        <v>607027.5700000003</v>
      </c>
    </row>
    <row r="39" spans="2:12" x14ac:dyDescent="0.25">
      <c r="B39" s="17">
        <v>4000</v>
      </c>
      <c r="C39" s="18" t="s">
        <v>21</v>
      </c>
      <c r="D39" s="16">
        <f>+D28+D15</f>
        <v>3750</v>
      </c>
      <c r="E39" s="16">
        <f>+E28+E15</f>
        <v>91864187</v>
      </c>
      <c r="F39" s="16">
        <f>F28+F15</f>
        <v>31936</v>
      </c>
      <c r="G39" s="19">
        <f t="shared" ref="G39:L39" si="6">+G28+G15</f>
        <v>31936</v>
      </c>
      <c r="H39" s="27">
        <f t="shared" si="6"/>
        <v>10646</v>
      </c>
      <c r="I39" s="27">
        <f t="shared" si="6"/>
        <v>-10646</v>
      </c>
      <c r="J39" s="27">
        <f t="shared" si="6"/>
        <v>0</v>
      </c>
      <c r="K39" s="16">
        <f t="shared" si="6"/>
        <v>0</v>
      </c>
      <c r="L39" s="16">
        <f t="shared" si="6"/>
        <v>0</v>
      </c>
    </row>
    <row r="40" spans="2:12" x14ac:dyDescent="0.25">
      <c r="B40" s="17">
        <v>7000</v>
      </c>
      <c r="C40" s="18" t="s">
        <v>24</v>
      </c>
      <c r="D40" s="16">
        <v>0</v>
      </c>
      <c r="E40" s="16">
        <v>0</v>
      </c>
      <c r="F40" s="19">
        <f>+F16</f>
        <v>152283939</v>
      </c>
      <c r="G40" s="35">
        <v>0</v>
      </c>
      <c r="H40" s="27">
        <v>0</v>
      </c>
      <c r="I40" s="27">
        <v>0</v>
      </c>
      <c r="J40" s="27">
        <v>0</v>
      </c>
      <c r="K40" s="16">
        <v>0</v>
      </c>
      <c r="L40" s="16">
        <v>0</v>
      </c>
    </row>
    <row r="41" spans="2:12" x14ac:dyDescent="0.25">
      <c r="B41" s="60" t="s">
        <v>16</v>
      </c>
      <c r="C41" s="61"/>
      <c r="D41" s="31"/>
      <c r="E41" s="31"/>
      <c r="F41" s="21"/>
      <c r="G41" s="21"/>
      <c r="H41" s="31"/>
      <c r="I41" s="31"/>
      <c r="J41" s="31"/>
      <c r="K41" s="31"/>
      <c r="L41" s="31"/>
    </row>
    <row r="42" spans="2:12" x14ac:dyDescent="0.25">
      <c r="B42" s="17">
        <v>3000</v>
      </c>
      <c r="C42" s="22" t="s">
        <v>17</v>
      </c>
      <c r="D42" s="14">
        <f>D18</f>
        <v>288421476</v>
      </c>
      <c r="E42" s="14">
        <f>E18</f>
        <v>282836839</v>
      </c>
      <c r="F42" s="20">
        <f t="shared" ref="F42:K42" si="7">F18</f>
        <v>347013000</v>
      </c>
      <c r="G42" s="20">
        <f t="shared" si="7"/>
        <v>327013000</v>
      </c>
      <c r="H42" s="16">
        <f t="shared" si="7"/>
        <v>72000000</v>
      </c>
      <c r="I42" s="16">
        <f t="shared" si="7"/>
        <v>24000000</v>
      </c>
      <c r="J42" s="16">
        <f t="shared" si="7"/>
        <v>96000000</v>
      </c>
      <c r="K42" s="16">
        <f t="shared" si="7"/>
        <v>60753551.210000001</v>
      </c>
      <c r="L42" s="14">
        <f>L18</f>
        <v>35246448.789999999</v>
      </c>
    </row>
    <row r="43" spans="2:12" x14ac:dyDescent="0.25">
      <c r="B43" s="24"/>
      <c r="C43" s="24" t="s">
        <v>18</v>
      </c>
      <c r="D43" s="25">
        <f>D36+D37+D38+D39+D42</f>
        <v>1350280111</v>
      </c>
      <c r="E43" s="25">
        <f>E36+E37+E38+E39+E42</f>
        <v>1481996273</v>
      </c>
      <c r="F43" s="32">
        <f>F36+F37+F38+F39+F42+F40</f>
        <v>1379626385</v>
      </c>
      <c r="G43" s="32">
        <f t="shared" ref="G43:L43" si="8">G36+G37+G38+G39+G42+G40</f>
        <v>1245847698.95</v>
      </c>
      <c r="H43" s="32">
        <f t="shared" si="8"/>
        <v>278517913</v>
      </c>
      <c r="I43" s="32">
        <f t="shared" si="8"/>
        <v>27539779.759999964</v>
      </c>
      <c r="J43" s="32">
        <f t="shared" si="8"/>
        <v>306057692.75999999</v>
      </c>
      <c r="K43" s="32">
        <f t="shared" si="8"/>
        <v>266231551.71999997</v>
      </c>
      <c r="L43" s="32">
        <f t="shared" si="8"/>
        <v>39826141.039999984</v>
      </c>
    </row>
    <row r="44" spans="2:12" x14ac:dyDescent="0.25">
      <c r="D44" s="12"/>
      <c r="F44" s="29"/>
      <c r="G44" s="29"/>
      <c r="H44" s="29"/>
      <c r="I44" s="29"/>
      <c r="J44" s="29"/>
      <c r="K44" s="29"/>
      <c r="L44" s="29"/>
    </row>
    <row r="45" spans="2:12" x14ac:dyDescent="0.25">
      <c r="D45" s="24"/>
      <c r="F45" s="29"/>
      <c r="G45" s="29"/>
      <c r="H45" s="29"/>
      <c r="I45" s="29"/>
      <c r="J45" s="29"/>
      <c r="K45" s="29"/>
      <c r="L45" s="29"/>
    </row>
    <row r="46" spans="2:12" ht="50.25" customHeight="1" x14ac:dyDescent="0.25">
      <c r="B46" s="46" t="s">
        <v>25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</row>
    <row r="48" spans="2:12" ht="36" customHeight="1" x14ac:dyDescent="0.25">
      <c r="B48" s="46" t="s">
        <v>26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</row>
    <row r="50" spans="4:4" x14ac:dyDescent="0.25">
      <c r="D50" s="33"/>
    </row>
  </sheetData>
  <mergeCells count="22">
    <mergeCell ref="B34:C34"/>
    <mergeCell ref="B41:C41"/>
    <mergeCell ref="F33:G33"/>
    <mergeCell ref="H33:L33"/>
    <mergeCell ref="F9:G9"/>
    <mergeCell ref="F23:G23"/>
    <mergeCell ref="B46:L46"/>
    <mergeCell ref="B48:L48"/>
    <mergeCell ref="B32:C32"/>
    <mergeCell ref="B3:L3"/>
    <mergeCell ref="B4:L4"/>
    <mergeCell ref="B5:L5"/>
    <mergeCell ref="B6:L6"/>
    <mergeCell ref="B8:C8"/>
    <mergeCell ref="B9:C9"/>
    <mergeCell ref="H9:L9"/>
    <mergeCell ref="B10:C10"/>
    <mergeCell ref="B17:C17"/>
    <mergeCell ref="B22:C22"/>
    <mergeCell ref="B23:C23"/>
    <mergeCell ref="B24:C24"/>
    <mergeCell ref="B33:C33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LUNA PEREZ</dc:creator>
  <cp:lastModifiedBy>CARMEN LUCIA REYES CAMPOS</cp:lastModifiedBy>
  <dcterms:created xsi:type="dcterms:W3CDTF">2022-04-11T21:13:34Z</dcterms:created>
  <dcterms:modified xsi:type="dcterms:W3CDTF">2022-06-07T00:29:47Z</dcterms:modified>
</cp:coreProperties>
</file>